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03\"/>
    </mc:Choice>
  </mc:AlternateContent>
  <xr:revisionPtr revIDLastSave="0" documentId="8_{77C7BF3F-967A-4853-AA82-655EE1B71F89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ONTROLE DE CONFIRMAÇÕES" sheetId="1" r:id="rId1"/>
    <sheet name="RESUMO DE CONFIRMAÇÕES" sheetId="2" r:id="rId2"/>
  </sheets>
  <definedNames>
    <definedName name="CONFIRMAÇÃO">tblConvites[[#Totals],[CONFIRMAÇÃO]]</definedName>
    <definedName name="ConfirmaçõesPendentes">tblConvites[[#Totals],[ENVIADO?]]-TotalConfirmações</definedName>
    <definedName name="DataDoCasamento">'CONTROLE DE CONFIRMAÇÕES'!$B$3</definedName>
    <definedName name="DiasRestantes">DataDoCasamento-TODAY()</definedName>
    <definedName name="RegiãodoTítulodaColuna1..B3.1">'CONTROLE DE CONFIRMAÇÕES'!$B$2</definedName>
    <definedName name="RegiãodoTítulodaColuna1..B3.2">'RESUMO DE CONFIRMAÇÕES'!$B$2</definedName>
    <definedName name="RegiãodoTítulodaColuna2..B5.1">'CONTROLE DE CONFIRMAÇÕES'!$B$4</definedName>
    <definedName name="RegiãodoTítulodaColuna2..B5.2">'RESUMO DE CONFIRMAÇÕES'!$B$4</definedName>
    <definedName name="RegiãodoTítulodaColuna3..B7.1">'CONTROLE DE CONFIRMAÇÕES'!$B$6</definedName>
    <definedName name="RegiãodoTítulodaColuna3..B7.2">'RESUMO DE CONFIRMAÇÕES'!$B$6</definedName>
    <definedName name="RegiãodoTítulodaColuna4..B9.1">'CONTROLE DE CONFIRMAÇÕES'!$B$8</definedName>
    <definedName name="RegiãodoTítulodaColuna4..B9.2">'RESUMO DE CONFIRMAÇÕES'!$B$8</definedName>
    <definedName name="RegiãodoTítulodaColuna5..B11.1">'CONTROLE DE CONFIRMAÇÕES'!$B$10</definedName>
    <definedName name="RegiãodoTítulodaColuna5..B11.2">'RESUMO DE CONFIRMAÇÕES'!$B$10</definedName>
    <definedName name="RegiãodoTítulodaColuna6..O15.2">'RESUMO DE CONFIRMAÇÕES'!$O$2</definedName>
    <definedName name="Título1">tblConvites[[#Headers],[NOME DO CONVIDADO]]</definedName>
    <definedName name="_xlnm.Print_Titles" localSheetId="0">'CONTROLE DE CONFIRMAÇÕES'!$2:$3</definedName>
    <definedName name="TotalConfirmações">tblConvites[[#Totals],[CONFIRMAÇÃO]]</definedName>
    <definedName name="TotalEnviados">tblConvites[[#Totals],[ENVIADO?]]</definedName>
    <definedName name="TotalNãoParticipantes">SUMIFS(tblConvites[GRUPO],tblConvites[CONFIRMAÇÃO],"=Não")</definedName>
    <definedName name="TotalParticipantes">SUM(IF(tblConvites[CONFIRMAÇÃO]="Sim",tblConvites[GRUPO]))</definedName>
    <definedName name="TotalPendentes">tblConvites[[#Totals],[ENVIADO?]]-tblConvites[[#Totals],[CONFIRMAÇÃO]]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" l="1"/>
  <c r="G10" i="2"/>
  <c r="G5" i="2"/>
  <c r="G6" i="2"/>
  <c r="B9" i="1"/>
  <c r="B9" i="2"/>
  <c r="B7" i="2"/>
  <c r="B7" i="1"/>
  <c r="G9" i="2" l="1"/>
  <c r="E15" i="1" l="1"/>
  <c r="F15" i="1"/>
  <c r="B11" i="2" l="1"/>
  <c r="B11" i="1"/>
  <c r="H9" i="2"/>
  <c r="H11" i="2"/>
  <c r="H10" i="2"/>
  <c r="G15" i="1" l="1"/>
  <c r="G4" i="2" l="1"/>
  <c r="H6" i="2" l="1"/>
  <c r="H4" i="2"/>
  <c r="H5" i="2"/>
  <c r="B3" i="1"/>
  <c r="B5" i="1" l="1"/>
  <c r="B5" i="2"/>
  <c r="B3" i="2"/>
</calcChain>
</file>

<file path=xl/sharedStrings.xml><?xml version="1.0" encoding="utf-8"?>
<sst xmlns="http://schemas.openxmlformats.org/spreadsheetml/2006/main" count="158" uniqueCount="54">
  <si>
    <t>DATA DO CASAMENTO</t>
  </si>
  <si>
    <t>DIAS RESTANTES</t>
  </si>
  <si>
    <t>PARTICIPARÃO</t>
  </si>
  <si>
    <t>NÃO PARTICIPARÃO</t>
  </si>
  <si>
    <t>PENDENTE</t>
  </si>
  <si>
    <t>Controle de convites do casamento</t>
  </si>
  <si>
    <t>NOME DO CONVIDADO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</si>
  <si>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</si>
  <si>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</si>
  <si>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</si>
  <si>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</si>
  <si>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</si>
  <si>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</si>
  <si>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</si>
  <si>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</si>
  <si>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>Nome 9</t>
  </si>
  <si>
    <t>Nome 10</t>
  </si>
  <si>
    <t>Nome 11</t>
  </si>
  <si>
    <t>TOTAIS:</t>
  </si>
  <si>
    <t>ENVIADO?</t>
  </si>
  <si>
    <t>Sim</t>
  </si>
  <si>
    <t>RESUMO DE CONFIRMAÇÕES</t>
  </si>
  <si>
    <t>CONFIRMAÇÃO</t>
  </si>
  <si>
    <t>Não</t>
  </si>
  <si>
    <t>Provisório</t>
  </si>
  <si>
    <t>GRUPO</t>
  </si>
  <si>
    <t>CONVIDADO</t>
  </si>
  <si>
    <t>Futuro cônjuge 1</t>
  </si>
  <si>
    <t>Outros</t>
  </si>
  <si>
    <t>Futuro cônjuge 2</t>
  </si>
  <si>
    <t>PARENTESCO</t>
  </si>
  <si>
    <t>Irmão</t>
  </si>
  <si>
    <t>Amigo</t>
  </si>
  <si>
    <t>ENDEREÇO</t>
  </si>
  <si>
    <t>Endereço</t>
  </si>
  <si>
    <t>CIDADE</t>
  </si>
  <si>
    <t>Cidade</t>
  </si>
  <si>
    <t>ESTADO</t>
  </si>
  <si>
    <t>Estado</t>
  </si>
  <si>
    <t>CEP</t>
  </si>
  <si>
    <t>TELEFONE</t>
  </si>
  <si>
    <t>Telefone</t>
  </si>
  <si>
    <t>EMAIL DE CONTATO</t>
  </si>
  <si>
    <t>pessoa@exemplo.com</t>
  </si>
  <si>
    <t>CONTROLE DE CONFIRMAÇÕES</t>
  </si>
  <si>
    <t>Resumo de confirmações</t>
  </si>
  <si>
    <t>SIM</t>
  </si>
  <si>
    <t>NÃO</t>
  </si>
  <si>
    <t>O gráfico de barras clusterizado mostrando os tipos de convidados confirmados está nesta célula.</t>
  </si>
  <si>
    <t>O gráfico de barras clusterizado mostrando os tipos de convidados não confirmados está nesta célula.</t>
  </si>
  <si>
    <t>OUTROS</t>
  </si>
  <si>
    <t>FUTURO CÔNJUGE 2</t>
  </si>
  <si>
    <t>FUTURO CÔNJUGE 1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</si>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</sst>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/m/yy;@"/>
  </numFmts>
  <fonts count="30" x14ac:knownFonts="1">
    <font>
      <sz val="11"/>
      <color theme="1"/>
      <name val="Century"/>
      <family val="1"/>
      <scheme val="minor"/>
    </font>
    <font>
      <sz val="11"/>
      <color theme="1"/>
      <name val="Century"/>
      <family val="2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11"/>
      <color theme="2" tint="0.79998168889431442"/>
      <name val="Arial"/>
      <family val="1"/>
      <scheme val="major"/>
    </font>
    <font>
      <sz val="36"/>
      <color theme="0" tint="-4.9989318521683403E-2"/>
      <name val="Arial"/>
      <family val="1"/>
      <scheme val="major"/>
    </font>
    <font>
      <sz val="11"/>
      <color rgb="FF006100"/>
      <name val="Century"/>
      <family val="2"/>
      <scheme val="minor"/>
    </font>
    <font>
      <sz val="11"/>
      <color rgb="FF9C0006"/>
      <name val="Century"/>
      <family val="2"/>
      <scheme val="minor"/>
    </font>
    <font>
      <sz val="11"/>
      <color rgb="FF9C5700"/>
      <name val="Century"/>
      <family val="2"/>
      <scheme val="minor"/>
    </font>
    <font>
      <sz val="11"/>
      <color rgb="FF3F3F76"/>
      <name val="Century"/>
      <family val="2"/>
      <scheme val="minor"/>
    </font>
    <font>
      <b/>
      <sz val="11"/>
      <color rgb="FF3F3F3F"/>
      <name val="Century"/>
      <family val="2"/>
      <scheme val="minor"/>
    </font>
    <font>
      <b/>
      <sz val="11"/>
      <color rgb="FFFA7D00"/>
      <name val="Century"/>
      <family val="2"/>
      <scheme val="minor"/>
    </font>
    <font>
      <sz val="11"/>
      <color rgb="FFFA7D00"/>
      <name val="Century"/>
      <family val="2"/>
      <scheme val="minor"/>
    </font>
    <font>
      <b/>
      <sz val="11"/>
      <color theme="0"/>
      <name val="Century"/>
      <family val="2"/>
      <scheme val="minor"/>
    </font>
    <font>
      <sz val="11"/>
      <color rgb="FFFF0000"/>
      <name val="Century"/>
      <family val="2"/>
      <scheme val="minor"/>
    </font>
    <font>
      <sz val="11"/>
      <color theme="0"/>
      <name val="Century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1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2" fillId="7" borderId="1" applyProtection="0">
      <alignment horizontal="center"/>
    </xf>
    <xf numFmtId="0" fontId="6" fillId="2" borderId="0" applyBorder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horizontal="left" vertical="center" indent="1"/>
    </xf>
    <xf numFmtId="0" fontId="7" fillId="0" borderId="1" applyNumberFormat="0" applyFill="0" applyProtection="0">
      <alignment vertical="top"/>
    </xf>
    <xf numFmtId="0" fontId="4" fillId="6" borderId="0" applyNumberFormat="0" applyAlignment="0" applyProtection="0"/>
    <xf numFmtId="166" fontId="13" fillId="0" borderId="0" applyFill="0">
      <alignment horizontal="left" vertical="center" indent="1"/>
    </xf>
    <xf numFmtId="0" fontId="9" fillId="0" borderId="0" applyNumberFormat="0" applyFill="0" applyBorder="0" applyProtection="0">
      <alignment vertical="center"/>
    </xf>
    <xf numFmtId="0" fontId="10" fillId="6" borderId="0">
      <alignment horizontal="left" vertical="center"/>
    </xf>
    <xf numFmtId="0" fontId="10" fillId="0" borderId="2">
      <alignment vertical="center" wrapText="1"/>
    </xf>
    <xf numFmtId="0" fontId="10" fillId="0" borderId="1" applyNumberFormat="0" applyFont="0" applyFill="0" applyAlignment="0">
      <alignment vertical="center"/>
    </xf>
    <xf numFmtId="0" fontId="16" fillId="5" borderId="0" applyNumberFormat="0" applyBorder="0" applyAlignment="0">
      <alignment vertical="center"/>
    </xf>
    <xf numFmtId="167" fontId="8" fillId="4" borderId="0">
      <alignment horizontal="center"/>
    </xf>
    <xf numFmtId="1" fontId="8" fillId="4" borderId="0">
      <alignment horizontal="center"/>
    </xf>
    <xf numFmtId="0" fontId="12" fillId="7" borderId="0" applyProtection="0">
      <alignment horizontal="center"/>
    </xf>
    <xf numFmtId="0" fontId="1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6" applyNumberFormat="0" applyAlignment="0" applyProtection="0"/>
    <xf numFmtId="0" fontId="24" fillId="12" borderId="7" applyNumberFormat="0" applyAlignment="0" applyProtection="0"/>
    <xf numFmtId="0" fontId="25" fillId="12" borderId="6" applyNumberFormat="0" applyAlignment="0" applyProtection="0"/>
    <xf numFmtId="0" fontId="26" fillId="0" borderId="8" applyNumberFormat="0" applyFill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166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6" fontId="13" fillId="0" borderId="0" xfId="9">
      <alignment horizontal="left" vertical="center" indent="1"/>
    </xf>
    <xf numFmtId="0" fontId="10" fillId="0" borderId="2" xfId="12">
      <alignment vertical="center" wrapText="1"/>
    </xf>
    <xf numFmtId="0" fontId="7" fillId="0" borderId="1" xfId="7">
      <alignment vertical="top"/>
    </xf>
    <xf numFmtId="0" fontId="12" fillId="7" borderId="1" xfId="3">
      <alignment horizontal="center"/>
    </xf>
    <xf numFmtId="14" fontId="2" fillId="5" borderId="0" xfId="14" applyNumberFormat="1" applyFont="1" applyAlignment="1">
      <alignment horizontal="center" vertical="top"/>
    </xf>
    <xf numFmtId="0" fontId="3" fillId="5" borderId="0" xfId="14" applyFont="1">
      <alignment vertical="center"/>
    </xf>
    <xf numFmtId="1" fontId="8" fillId="4" borderId="0" xfId="16">
      <alignment horizontal="center"/>
    </xf>
    <xf numFmtId="0" fontId="0" fillId="5" borderId="0" xfId="14" applyFont="1">
      <alignment vertical="center"/>
    </xf>
    <xf numFmtId="0" fontId="5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1" fillId="2" borderId="0" xfId="1" applyFill="1" applyBorder="1">
      <alignment vertical="center"/>
    </xf>
    <xf numFmtId="0" fontId="11" fillId="2" borderId="0" xfId="1" applyNumberFormat="1" applyFill="1" applyBorder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indent="1"/>
    </xf>
    <xf numFmtId="0" fontId="12" fillId="7" borderId="0" xfId="17">
      <alignment horizontal="center"/>
    </xf>
    <xf numFmtId="0" fontId="17" fillId="7" borderId="0" xfId="17" applyFont="1" applyAlignment="1">
      <alignment horizont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167" fontId="8" fillId="4" borderId="0" xfId="15" applyNumberFormat="1">
      <alignment horizontal="center"/>
    </xf>
    <xf numFmtId="0" fontId="0" fillId="2" borderId="0" xfId="0">
      <alignment vertical="center"/>
    </xf>
    <xf numFmtId="0" fontId="18" fillId="2" borderId="0" xfId="2" applyFont="1" applyFill="1" applyAlignment="1">
      <alignment horizontal="center" vertical="center"/>
    </xf>
    <xf numFmtId="0" fontId="7" fillId="3" borderId="1" xfId="7" applyFill="1" applyAlignment="1">
      <alignment vertical="top"/>
    </xf>
    <xf numFmtId="0" fontId="7" fillId="2" borderId="1" xfId="7" applyFill="1">
      <alignment vertical="top"/>
    </xf>
    <xf numFmtId="0" fontId="19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6" fillId="2" borderId="5" xfId="4" applyBorder="1">
      <alignment vertical="center"/>
    </xf>
    <xf numFmtId="0" fontId="6" fillId="2" borderId="0" xfId="4">
      <alignment vertical="center"/>
    </xf>
    <xf numFmtId="0" fontId="6" fillId="2" borderId="1" xfId="4" applyBorder="1">
      <alignment vertical="center"/>
    </xf>
    <xf numFmtId="0" fontId="6" fillId="2" borderId="4" xfId="4" applyBorder="1">
      <alignment vertical="center"/>
    </xf>
    <xf numFmtId="0" fontId="6" fillId="2" borderId="3" xfId="4" applyBorder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</cellXfs>
  <cellStyles count="58">
    <cellStyle name="20% - Ênfase1" xfId="35" builtinId="30" customBuiltin="1"/>
    <cellStyle name="20% - Ênfase2" xfId="39" builtinId="34" customBuiltin="1"/>
    <cellStyle name="20% - Ênfase3" xfId="43" builtinId="38" customBuiltin="1"/>
    <cellStyle name="20% - Ênfase4" xfId="47" builtinId="42" customBuiltin="1"/>
    <cellStyle name="20% - Ênfase5" xfId="51" builtinId="46" customBuiltin="1"/>
    <cellStyle name="20% - Ênfase6" xfId="55" builtinId="50" customBuiltin="1"/>
    <cellStyle name="40% - Ênfase1" xfId="36" builtinId="31" customBuiltin="1"/>
    <cellStyle name="40% - Ênfase2" xfId="40" builtinId="35" customBuiltin="1"/>
    <cellStyle name="40% - Ênfase3" xfId="44" builtinId="39" customBuiltin="1"/>
    <cellStyle name="40% - Ênfase4" xfId="48" builtinId="43" customBuiltin="1"/>
    <cellStyle name="40% - Ênfase5" xfId="52" builtinId="47" customBuiltin="1"/>
    <cellStyle name="40% - Ênfase6" xfId="56" builtinId="51" customBuiltin="1"/>
    <cellStyle name="60% - Ênfase1" xfId="37" builtinId="32" customBuiltin="1"/>
    <cellStyle name="60% - Ênfase2" xfId="41" builtinId="36" customBuiltin="1"/>
    <cellStyle name="60% - Ênfase3" xfId="45" builtinId="40" customBuiltin="1"/>
    <cellStyle name="60% - Ênfase4" xfId="49" builtinId="44" customBuiltin="1"/>
    <cellStyle name="60% - Ênfase5" xfId="53" builtinId="48" customBuiltin="1"/>
    <cellStyle name="60% - Ênfase6" xfId="57" builtinId="52" customBuiltin="1"/>
    <cellStyle name="Bom" xfId="24" builtinId="26" customBuiltin="1"/>
    <cellStyle name="Borda da barra lateral" xfId="14" xr:uid="{00000000-0005-0000-0000-00000D000000}"/>
    <cellStyle name="Cálculo" xfId="29" builtinId="22" customBuiltin="1"/>
    <cellStyle name="Célula de Verificação" xfId="31" builtinId="23" customBuiltin="1"/>
    <cellStyle name="Célula Vinculada" xfId="30" builtinId="24" customBuiltin="1"/>
    <cellStyle name="CEP" xfId="11" xr:uid="{00000000-0005-0000-0000-000012000000}"/>
    <cellStyle name="Data" xfId="15" xr:uid="{00000000-0005-0000-0000-000000000000}"/>
    <cellStyle name="detalhes de anotações" xfId="12" xr:uid="{00000000-0005-0000-0000-00000B000000}"/>
    <cellStyle name="divisor duplo" xfId="13" xr:uid="{00000000-0005-0000-0000-000001000000}"/>
    <cellStyle name="email" xfId="6" xr:uid="{00000000-0005-0000-0000-000002000000}"/>
    <cellStyle name="Ênfase1" xfId="34" builtinId="29" customBuiltin="1"/>
    <cellStyle name="Ênfase2" xfId="38" builtinId="33" customBuiltin="1"/>
    <cellStyle name="Ênfase3" xfId="42" builtinId="37" customBuiltin="1"/>
    <cellStyle name="Ênfase4" xfId="46" builtinId="41" customBuiltin="1"/>
    <cellStyle name="Ênfase5" xfId="50" builtinId="45" customBuiltin="1"/>
    <cellStyle name="Ênfase6" xfId="54" builtinId="49" customBuiltin="1"/>
    <cellStyle name="Entrada" xfId="27" builtinId="20" customBuiltin="1"/>
    <cellStyle name="Hiperlink" xfId="2" builtinId="8" customBuiltin="1"/>
    <cellStyle name="Hiperlink Visitado" xfId="5" builtinId="9" customBuiltin="1"/>
    <cellStyle name="Moeda" xfId="21" builtinId="4" customBuiltin="1"/>
    <cellStyle name="Moeda [0]" xfId="22" builtinId="7" customBuiltin="1"/>
    <cellStyle name="Neutro" xfId="26" builtinId="28" customBuiltin="1"/>
    <cellStyle name="Normal" xfId="0" builtinId="0" customBuiltin="1"/>
    <cellStyle name="Nota" xfId="33" builtinId="10" customBuiltin="1"/>
    <cellStyle name="Porcentagem" xfId="23" builtinId="5" customBuiltin="1"/>
    <cellStyle name="Preenchimento da barra lateral" xfId="17" xr:uid="{00000000-0005-0000-0000-00000E000000}"/>
    <cellStyle name="Ruim" xfId="25" builtinId="27" customBuiltin="1"/>
    <cellStyle name="Saída" xfId="28" builtinId="21" customBuiltin="1"/>
    <cellStyle name="Separador de milhares [0]" xfId="20" builtinId="6" customBuiltin="1"/>
    <cellStyle name="Telefone" xfId="9" xr:uid="{00000000-0005-0000-0000-00000C000000}"/>
    <cellStyle name="Texto de Aviso" xfId="32" builtinId="11" customBuiltin="1"/>
    <cellStyle name="Texto Explicativo" xfId="18" builtinId="53" customBuiltin="1"/>
    <cellStyle name="Título" xfId="7" builtinId="15" customBuiltin="1"/>
    <cellStyle name="Título 1" xfId="1" builtinId="16" customBuiltin="1"/>
    <cellStyle name="Título 2" xfId="3" builtinId="17" customBuiltin="1"/>
    <cellStyle name="Título 3" xfId="4" builtinId="18" customBuiltin="1"/>
    <cellStyle name="Título 4" xfId="10" builtinId="19" customBuiltin="1"/>
    <cellStyle name="Total" xfId="8" builtinId="25" customBuiltin="1"/>
    <cellStyle name="Valores da barra lateral" xfId="16" xr:uid="{00000000-0005-0000-0000-00000F000000}"/>
    <cellStyle name="Vírgula" xfId="19" builtinId="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16"/>
      <tableStyleElement type="headerRow" dxfId="15"/>
      <tableStyleElement type="totalRow" dxfId="14"/>
      <tableStyleElement type="firstTotal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convidados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convidados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ONTROLE DE CONFIRMA&#199;&#213;ES'!A1"/><Relationship Id="rId1" Type="http://schemas.openxmlformats.org/officeDocument/2006/relationships/hyperlink" Target="#'RESUMO DE CONFIRMA&#199;&#213;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RESUMO DE CONFIRMA&#199;&#213;ES'!A1"/><Relationship Id="rId1" Type="http://schemas.openxmlformats.org/officeDocument/2006/relationships/hyperlink" Target="#'CONTROLE DE CONFIRMA&#199;&#213;ES'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48983</xdr:colOff>
      <xdr:row>0</xdr:row>
      <xdr:rowOff>9525</xdr:rowOff>
    </xdr:from>
    <xdr:to>
      <xdr:col>6</xdr:col>
      <xdr:colOff>561974</xdr:colOff>
      <xdr:row>0</xdr:row>
      <xdr:rowOff>430149</xdr:rowOff>
    </xdr:to>
    <xdr:sp macro="" textlink="">
      <xdr:nvSpPr>
        <xdr:cNvPr id="17" name="RESUMO DE CONFIRMAÇÕES" descr="Select to view RSVP Summary worksheet">
          <a:hlinkClick xmlns:r="http://schemas.openxmlformats.org/officeDocument/2006/relationships" r:id="rId1" tooltip="Selecione para ir até a planilha Resumo de confirmações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944833" y="9525"/>
          <a:ext cx="1655991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pt-br" sz="1100" spc="100" baseline="0">
              <a:solidFill>
                <a:schemeClr val="tx1"/>
              </a:solidFill>
              <a:latin typeface="Century" panose="02040604050505020304" pitchFamily="18" charset="0"/>
            </a:rPr>
            <a:t>RESUMO DE</a:t>
          </a:r>
          <a:r>
            <a:rPr lang="pt-br" sz="1000" spc="100" baseline="0">
              <a:solidFill>
                <a:schemeClr val="tx1"/>
              </a:solidFill>
              <a:latin typeface="Century" panose="02040604050505020304" pitchFamily="18" charset="0"/>
            </a:rPr>
            <a:t> </a:t>
          </a:r>
          <a:r>
            <a:rPr lang="pt-br" sz="1100" spc="100" baseline="0">
              <a:solidFill>
                <a:schemeClr val="tx1"/>
              </a:solidFill>
              <a:latin typeface="Century" panose="02040604050505020304" pitchFamily="18" charset="0"/>
            </a:rPr>
            <a:t>CONFIRMAÇÕES</a:t>
          </a:r>
          <a:endParaRPr lang="en-US" sz="1000" spc="100" baseline="0">
            <a:solidFill>
              <a:schemeClr val="tx1"/>
            </a:solidFill>
            <a:latin typeface="Century" panose="02040604050505020304" pitchFamily="18" charset="0"/>
          </a:endParaRPr>
        </a:p>
      </xdr:txBody>
    </xdr:sp>
    <xdr:clientData fPrintsWithSheet="0"/>
  </xdr:twoCellAnchor>
  <xdr:twoCellAnchor editAs="oneCell">
    <xdr:from>
      <xdr:col>3</xdr:col>
      <xdr:colOff>422274</xdr:colOff>
      <xdr:row>0</xdr:row>
      <xdr:rowOff>9525</xdr:rowOff>
    </xdr:from>
    <xdr:to>
      <xdr:col>4</xdr:col>
      <xdr:colOff>338349</xdr:colOff>
      <xdr:row>0</xdr:row>
      <xdr:rowOff>581024</xdr:rowOff>
    </xdr:to>
    <xdr:grpSp>
      <xdr:nvGrpSpPr>
        <xdr:cNvPr id="3" name="Grupo 2" descr="RSVP Tracker">
          <a:hlinkClick xmlns:r="http://schemas.openxmlformats.org/officeDocument/2006/relationships" r:id="rId2" tooltip="Selecione para ir até a planilha Controle de confirmaçõe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1149" y="9525"/>
          <a:ext cx="1602000" cy="571499"/>
          <a:chOff x="2031999" y="9525"/>
          <a:chExt cx="1465683" cy="514349"/>
        </a:xfrm>
      </xdr:grpSpPr>
      <xdr:sp macro="" textlink="">
        <xdr:nvSpPr>
          <xdr:cNvPr id="18" name="Arte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465683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pt-br" sz="1100" spc="100" baseline="0">
                <a:solidFill>
                  <a:schemeClr val="tx1"/>
                </a:solidFill>
                <a:latin typeface="Century" panose="02040604050505020304" pitchFamily="18" charset="0"/>
              </a:rPr>
              <a:t>CONTROLE DE CONFIRMAÇÕES</a:t>
            </a:r>
          </a:p>
        </xdr:txBody>
      </xdr:sp>
      <xdr:sp macro="" textlink="">
        <xdr:nvSpPr>
          <xdr:cNvPr id="19" name="Arte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9525</xdr:colOff>
      <xdr:row>1</xdr:row>
      <xdr:rowOff>247652</xdr:rowOff>
    </xdr:to>
    <xdr:sp macro="" textlink="">
      <xdr:nvSpPr>
        <xdr:cNvPr id="4" name="Dica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225742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pt-br" sz="1100">
              <a:solidFill>
                <a:schemeClr val="tx2"/>
              </a:solidFill>
              <a:latin typeface="Century" panose="02040604050505020304" pitchFamily="18" charset="0"/>
            </a:rPr>
            <a:t> Insira a data do casamento abaixo para usá-la em todo o controle.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419099</xdr:colOff>
      <xdr:row>0</xdr:row>
      <xdr:rowOff>9525</xdr:rowOff>
    </xdr:from>
    <xdr:to>
      <xdr:col>4</xdr:col>
      <xdr:colOff>333375</xdr:colOff>
      <xdr:row>0</xdr:row>
      <xdr:rowOff>430149</xdr:rowOff>
    </xdr:to>
    <xdr:sp macro="" textlink="">
      <xdr:nvSpPr>
        <xdr:cNvPr id="7" name="CONTROLE DE CONFIRMAÇÕES" descr="Select to view the RSVP Tracker worksheet">
          <a:hlinkClick xmlns:r="http://schemas.openxmlformats.org/officeDocument/2006/relationships" r:id="rId1" tooltip="Selecione para ir até a planilha Controle de confirmações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847974" y="9525"/>
          <a:ext cx="1600201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pt-br" sz="1100" spc="100" baseline="0">
              <a:solidFill>
                <a:schemeClr val="tx1"/>
              </a:solidFill>
              <a:latin typeface="Century" panose="02040604050505020304" pitchFamily="18" charset="0"/>
            </a:rPr>
            <a:t>CONTROLE DE CONFIRMAÇÕES</a:t>
          </a:r>
        </a:p>
      </xdr:txBody>
    </xdr:sp>
    <xdr:clientData fPrintsWithSheet="0"/>
  </xdr:twoCellAnchor>
  <xdr:twoCellAnchor editAs="oneCell">
    <xdr:from>
      <xdr:col>5</xdr:col>
      <xdr:colOff>144234</xdr:colOff>
      <xdr:row>0</xdr:row>
      <xdr:rowOff>0</xdr:rowOff>
    </xdr:from>
    <xdr:to>
      <xdr:col>8</xdr:col>
      <xdr:colOff>169380</xdr:colOff>
      <xdr:row>0</xdr:row>
      <xdr:rowOff>576072</xdr:rowOff>
    </xdr:to>
    <xdr:grpSp>
      <xdr:nvGrpSpPr>
        <xdr:cNvPr id="3" name="Grupo 2" descr="RSVP Summary">
          <a:hlinkClick xmlns:r="http://schemas.openxmlformats.org/officeDocument/2006/relationships" r:id="rId2" tooltip="Selecione para ir até a planilha Resumo de confirmaçõe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944834" y="0"/>
          <a:ext cx="1682496" cy="576072"/>
          <a:chOff x="3697059" y="0"/>
          <a:chExt cx="1564767" cy="517071"/>
        </a:xfrm>
      </xdr:grpSpPr>
      <xdr:sp macro="" textlink="">
        <xdr:nvSpPr>
          <xdr:cNvPr id="6" name="Retângulo com Canto Arredondado do Mesmo Lado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pt-br" sz="1100" spc="100" baseline="0">
                <a:solidFill>
                  <a:schemeClr val="tx1"/>
                </a:solidFill>
                <a:latin typeface="Century" panose="02040604050505020304" pitchFamily="18" charset="0"/>
              </a:rPr>
              <a:t>RESUMO DE CONFIRMAÇÕES</a:t>
            </a:r>
          </a:p>
        </xdr:txBody>
      </xdr:sp>
      <xdr:sp macro="" textlink="">
        <xdr:nvSpPr>
          <xdr:cNvPr id="8" name="Forma Livre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Gráfico de Confirmados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Gráfico de Recusados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Convites" displayName="tblConvites" ref="D3:O15" totalsRowCount="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E DO CONVIDADO" totalsRowLabel="TOTAIS:" totalsRowDxfId="11"/>
    <tableColumn id="2" xr3:uid="{00000000-0010-0000-0000-000002000000}" name="ENVIADO?" totalsRowFunction="custom" totalsRowDxfId="10">
      <totalsRowFormula>COUNTIF('CONTROLE DE CONFIRMAÇÕES'!$E$4:$E$14,"Sim")</totalsRowFormula>
    </tableColumn>
    <tableColumn id="3" xr3:uid="{00000000-0010-0000-0000-000003000000}" name="CONFIRMAÇÃO" totalsRowFunction="custom" totalsRowDxfId="9">
      <totalsRowFormula>COUNTA('CONTROLE DE CONFIRMAÇÕES'!$F$4:$F$14)</totalsRowFormula>
    </tableColumn>
    <tableColumn id="4" xr3:uid="{00000000-0010-0000-0000-000004000000}" name="GRUPO" totalsRowFunction="sum" totalsRowDxfId="8"/>
    <tableColumn id="5" xr3:uid="{00000000-0010-0000-0000-000005000000}" name="CONVIDADO" totalsRowDxfId="7"/>
    <tableColumn id="6" xr3:uid="{00000000-0010-0000-0000-000006000000}" name="PARENTESCO" totalsRowDxfId="6"/>
    <tableColumn id="7" xr3:uid="{00000000-0010-0000-0000-000007000000}" name="ENDEREÇO" totalsRowDxfId="5"/>
    <tableColumn id="8" xr3:uid="{00000000-0010-0000-0000-000008000000}" name="CIDADE" totalsRowDxfId="4"/>
    <tableColumn id="9" xr3:uid="{00000000-0010-0000-0000-000009000000}" name="ESTADO" totalsRowDxfId="3"/>
    <tableColumn id="10" xr3:uid="{00000000-0010-0000-0000-00000A000000}" name="CEP" totalsRowDxfId="2"/>
    <tableColumn id="11" xr3:uid="{00000000-0010-0000-0000-00000B000000}" name="TELEFONE" totalsRowDxfId="1"/>
    <tableColumn id="12" xr3:uid="{00000000-0010-0000-0000-00000C000000}" name="EMAIL DE CONTATO" totalsRowDxfId="0" dataCellStyle="emai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Insira o Nome do convidado, a Quantidade de participantes, o Parentesco e as Informações de contato e selecione Enviado, Confirmar e Tipo de convidado nesta tabela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>
      <selection activeCell="J1" sqref="J1"/>
    </sheetView>
  </sheetViews>
  <sheetFormatPr defaultColWidth="9.25" defaultRowHeight="30.75" customHeight="1" x14ac:dyDescent="0.25"/>
  <cols>
    <col min="1" max="1" width="1.625" style="16" customWidth="1"/>
    <col min="2" max="2" width="28.625" style="26" customWidth="1"/>
    <col min="3" max="3" width="1.625" style="17" customWidth="1"/>
    <col min="4" max="4" width="22.125" style="5" bestFit="1" customWidth="1"/>
    <col min="5" max="5" width="10.25" style="6" bestFit="1" customWidth="1"/>
    <col min="6" max="6" width="15" style="6" bestFit="1" customWidth="1"/>
    <col min="7" max="7" width="8.625" style="6" customWidth="1"/>
    <col min="8" max="8" width="15.75" style="6" bestFit="1" customWidth="1"/>
    <col min="9" max="9" width="13.875" style="6" customWidth="1"/>
    <col min="10" max="10" width="30.625" style="5" customWidth="1"/>
    <col min="11" max="11" width="13.875" style="5" customWidth="1"/>
    <col min="12" max="12" width="9" style="5" customWidth="1"/>
    <col min="13" max="13" width="7.75" style="5" customWidth="1"/>
    <col min="14" max="14" width="16.25" style="7" customWidth="1"/>
    <col min="15" max="15" width="24.625" style="5" customWidth="1"/>
    <col min="16" max="16384" width="9.25" style="5"/>
  </cols>
  <sheetData>
    <row r="1" spans="2:15" ht="51" customHeight="1" x14ac:dyDescent="0.2">
      <c r="B1" s="27"/>
      <c r="D1" s="33"/>
      <c r="E1" s="33"/>
      <c r="F1" s="34" t="s">
        <v>21</v>
      </c>
      <c r="G1" s="34"/>
      <c r="H1" s="34"/>
    </row>
    <row r="2" spans="2:15" ht="51" customHeight="1" thickBot="1" x14ac:dyDescent="0.3">
      <c r="B2" s="12" t="s">
        <v>0</v>
      </c>
      <c r="D2" s="35" t="s">
        <v>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0.75" customHeight="1" thickTop="1" x14ac:dyDescent="0.4">
      <c r="B3" s="32">
        <f ca="1">TODAY()+283</f>
        <v>43982</v>
      </c>
      <c r="D3" s="20" t="s">
        <v>6</v>
      </c>
      <c r="E3" s="20" t="s">
        <v>19</v>
      </c>
      <c r="F3" s="20" t="s">
        <v>22</v>
      </c>
      <c r="G3" s="20" t="s">
        <v>25</v>
      </c>
      <c r="H3" s="20" t="s">
        <v>26</v>
      </c>
      <c r="I3" s="20" t="s">
        <v>30</v>
      </c>
      <c r="J3" s="20" t="s">
        <v>33</v>
      </c>
      <c r="K3" s="20" t="s">
        <v>35</v>
      </c>
      <c r="L3" s="20" t="s">
        <v>37</v>
      </c>
      <c r="M3" s="20" t="s">
        <v>39</v>
      </c>
      <c r="N3" s="21" t="s">
        <v>40</v>
      </c>
      <c r="O3" s="20" t="s">
        <v>42</v>
      </c>
    </row>
    <row r="4" spans="2:15" ht="30.75" customHeight="1" thickBot="1" x14ac:dyDescent="0.3">
      <c r="B4" s="12" t="s">
        <v>1</v>
      </c>
      <c r="D4" s="18" t="s">
        <v>7</v>
      </c>
      <c r="E4" s="19" t="s">
        <v>20</v>
      </c>
      <c r="F4" s="19" t="s">
        <v>20</v>
      </c>
      <c r="G4" s="19">
        <v>1</v>
      </c>
      <c r="H4" s="19" t="s">
        <v>27</v>
      </c>
      <c r="I4" s="19" t="s">
        <v>31</v>
      </c>
      <c r="J4" s="18" t="s">
        <v>34</v>
      </c>
      <c r="K4" s="18" t="s">
        <v>36</v>
      </c>
      <c r="L4" s="18" t="s">
        <v>38</v>
      </c>
      <c r="M4" s="31" t="s">
        <v>39</v>
      </c>
      <c r="N4" s="9" t="s">
        <v>41</v>
      </c>
      <c r="O4" s="30" t="s">
        <v>43</v>
      </c>
    </row>
    <row r="5" spans="2:15" ht="30.75" customHeight="1" thickTop="1" x14ac:dyDescent="0.4">
      <c r="B5" s="15">
        <f ca="1">DiasRestantes</f>
        <v>283</v>
      </c>
      <c r="D5" s="18" t="s">
        <v>8</v>
      </c>
      <c r="E5" s="19" t="s">
        <v>20</v>
      </c>
      <c r="F5" s="19" t="s">
        <v>23</v>
      </c>
      <c r="G5" s="19">
        <v>3</v>
      </c>
      <c r="H5" s="19" t="s">
        <v>27</v>
      </c>
      <c r="I5" s="19" t="s">
        <v>32</v>
      </c>
      <c r="J5" s="18" t="s">
        <v>34</v>
      </c>
      <c r="K5" s="18" t="s">
        <v>36</v>
      </c>
      <c r="L5" s="18" t="s">
        <v>38</v>
      </c>
      <c r="M5" s="31" t="s">
        <v>39</v>
      </c>
      <c r="N5" s="9" t="s">
        <v>41</v>
      </c>
      <c r="O5" s="30" t="s">
        <v>43</v>
      </c>
    </row>
    <row r="6" spans="2:15" ht="30.75" customHeight="1" thickBot="1" x14ac:dyDescent="0.3">
      <c r="B6" s="12" t="s">
        <v>2</v>
      </c>
      <c r="D6" s="18" t="s">
        <v>9</v>
      </c>
      <c r="E6" s="19" t="s">
        <v>20</v>
      </c>
      <c r="F6" s="19" t="s">
        <v>20</v>
      </c>
      <c r="G6" s="19">
        <v>1</v>
      </c>
      <c r="H6" s="19" t="s">
        <v>28</v>
      </c>
      <c r="I6" s="19" t="s">
        <v>32</v>
      </c>
      <c r="J6" s="18" t="s">
        <v>34</v>
      </c>
      <c r="K6" s="18" t="s">
        <v>36</v>
      </c>
      <c r="L6" s="18" t="s">
        <v>38</v>
      </c>
      <c r="M6" s="31" t="s">
        <v>39</v>
      </c>
      <c r="N6" s="9" t="s">
        <v>41</v>
      </c>
      <c r="O6" s="30" t="s">
        <v>43</v>
      </c>
    </row>
    <row r="7" spans="2:15" ht="30.75" customHeight="1" thickTop="1" x14ac:dyDescent="0.4">
      <c r="B7" s="15">
        <f>TotalParticipantes</f>
        <v>12</v>
      </c>
      <c r="D7" s="18" t="s">
        <v>10</v>
      </c>
      <c r="E7" s="19" t="s">
        <v>20</v>
      </c>
      <c r="F7" s="19" t="s">
        <v>23</v>
      </c>
      <c r="G7" s="19">
        <v>2</v>
      </c>
      <c r="H7" s="19" t="s">
        <v>29</v>
      </c>
      <c r="I7" s="19" t="s">
        <v>32</v>
      </c>
      <c r="J7" s="18" t="s">
        <v>34</v>
      </c>
      <c r="K7" s="18" t="s">
        <v>36</v>
      </c>
      <c r="L7" s="18" t="s">
        <v>38</v>
      </c>
      <c r="M7" s="31" t="s">
        <v>39</v>
      </c>
      <c r="N7" s="9" t="s">
        <v>41</v>
      </c>
      <c r="O7" s="30" t="s">
        <v>43</v>
      </c>
    </row>
    <row r="8" spans="2:15" ht="30.75" customHeight="1" thickBot="1" x14ac:dyDescent="0.3">
      <c r="B8" s="12" t="s">
        <v>3</v>
      </c>
      <c r="D8" s="18" t="s">
        <v>11</v>
      </c>
      <c r="E8" s="19" t="s">
        <v>20</v>
      </c>
      <c r="F8" s="19" t="s">
        <v>20</v>
      </c>
      <c r="G8" s="19">
        <v>2</v>
      </c>
      <c r="H8" s="19" t="s">
        <v>29</v>
      </c>
      <c r="I8" s="19" t="s">
        <v>32</v>
      </c>
      <c r="J8" s="18" t="s">
        <v>34</v>
      </c>
      <c r="K8" s="18" t="s">
        <v>36</v>
      </c>
      <c r="L8" s="18" t="s">
        <v>38</v>
      </c>
      <c r="M8" s="31" t="s">
        <v>39</v>
      </c>
      <c r="N8" s="9" t="s">
        <v>41</v>
      </c>
      <c r="O8" s="30" t="s">
        <v>43</v>
      </c>
    </row>
    <row r="9" spans="2:15" ht="30.75" customHeight="1" thickTop="1" x14ac:dyDescent="0.4">
      <c r="B9" s="15">
        <f>TotalNãoParticipantes</f>
        <v>6</v>
      </c>
      <c r="D9" s="18" t="s">
        <v>12</v>
      </c>
      <c r="E9" s="19" t="s">
        <v>20</v>
      </c>
      <c r="F9" s="19" t="s">
        <v>24</v>
      </c>
      <c r="G9" s="19"/>
      <c r="H9" s="19" t="s">
        <v>28</v>
      </c>
      <c r="I9" s="19" t="s">
        <v>32</v>
      </c>
      <c r="J9" s="18" t="s">
        <v>34</v>
      </c>
      <c r="K9" s="18" t="s">
        <v>36</v>
      </c>
      <c r="L9" s="18" t="s">
        <v>38</v>
      </c>
      <c r="M9" s="31" t="s">
        <v>39</v>
      </c>
      <c r="N9" s="9" t="s">
        <v>41</v>
      </c>
      <c r="O9" s="30" t="s">
        <v>43</v>
      </c>
    </row>
    <row r="10" spans="2:15" ht="30.75" customHeight="1" thickBot="1" x14ac:dyDescent="0.3">
      <c r="B10" s="12" t="s">
        <v>4</v>
      </c>
      <c r="D10" s="18" t="s">
        <v>13</v>
      </c>
      <c r="E10" s="19" t="s">
        <v>20</v>
      </c>
      <c r="F10" s="19" t="s">
        <v>20</v>
      </c>
      <c r="G10" s="19">
        <v>2</v>
      </c>
      <c r="H10" s="19" t="s">
        <v>29</v>
      </c>
      <c r="I10" s="19" t="s">
        <v>32</v>
      </c>
      <c r="J10" s="18" t="s">
        <v>34</v>
      </c>
      <c r="K10" s="18" t="s">
        <v>36</v>
      </c>
      <c r="L10" s="18" t="s">
        <v>38</v>
      </c>
      <c r="M10" s="31" t="s">
        <v>39</v>
      </c>
      <c r="N10" s="9" t="s">
        <v>41</v>
      </c>
      <c r="O10" s="30" t="s">
        <v>43</v>
      </c>
    </row>
    <row r="11" spans="2:15" ht="30.75" customHeight="1" thickTop="1" x14ac:dyDescent="0.4">
      <c r="B11" s="15">
        <f>ConfirmaçõesPendentes</f>
        <v>1</v>
      </c>
      <c r="D11" s="18" t="s">
        <v>14</v>
      </c>
      <c r="E11" s="19" t="s">
        <v>20</v>
      </c>
      <c r="F11" s="19" t="s">
        <v>23</v>
      </c>
      <c r="G11" s="19">
        <v>1</v>
      </c>
      <c r="H11" s="19" t="s">
        <v>28</v>
      </c>
      <c r="I11" s="19" t="s">
        <v>32</v>
      </c>
      <c r="J11" s="18" t="s">
        <v>34</v>
      </c>
      <c r="K11" s="18" t="s">
        <v>36</v>
      </c>
      <c r="L11" s="18" t="s">
        <v>38</v>
      </c>
      <c r="M11" s="31" t="s">
        <v>39</v>
      </c>
      <c r="N11" s="9" t="s">
        <v>41</v>
      </c>
      <c r="O11" s="30" t="s">
        <v>43</v>
      </c>
    </row>
    <row r="12" spans="2:15" ht="30.75" customHeight="1" x14ac:dyDescent="0.25">
      <c r="D12" s="18" t="s">
        <v>15</v>
      </c>
      <c r="E12" s="19" t="s">
        <v>20</v>
      </c>
      <c r="F12" s="19" t="s">
        <v>20</v>
      </c>
      <c r="G12" s="19">
        <v>4</v>
      </c>
      <c r="H12" s="19" t="s">
        <v>27</v>
      </c>
      <c r="I12" s="19" t="s">
        <v>32</v>
      </c>
      <c r="J12" s="18" t="s">
        <v>34</v>
      </c>
      <c r="K12" s="18" t="s">
        <v>36</v>
      </c>
      <c r="L12" s="18" t="s">
        <v>38</v>
      </c>
      <c r="M12" s="31" t="s">
        <v>39</v>
      </c>
      <c r="N12" s="9" t="s">
        <v>41</v>
      </c>
      <c r="O12" s="30" t="s">
        <v>43</v>
      </c>
    </row>
    <row r="13" spans="2:15" ht="30.75" customHeight="1" x14ac:dyDescent="0.25">
      <c r="D13" s="18" t="s">
        <v>16</v>
      </c>
      <c r="E13" s="19" t="s">
        <v>20</v>
      </c>
      <c r="F13" s="19" t="s">
        <v>20</v>
      </c>
      <c r="G13" s="19">
        <v>2</v>
      </c>
      <c r="H13" s="19" t="s">
        <v>27</v>
      </c>
      <c r="I13" s="19" t="s">
        <v>32</v>
      </c>
      <c r="J13" s="18" t="s">
        <v>34</v>
      </c>
      <c r="K13" s="18" t="s">
        <v>36</v>
      </c>
      <c r="L13" s="18" t="s">
        <v>38</v>
      </c>
      <c r="M13" s="31" t="s">
        <v>39</v>
      </c>
      <c r="N13" s="9" t="s">
        <v>41</v>
      </c>
      <c r="O13" s="30" t="s">
        <v>43</v>
      </c>
    </row>
    <row r="14" spans="2:15" ht="30.75" customHeight="1" x14ac:dyDescent="0.25">
      <c r="D14" s="18" t="s">
        <v>17</v>
      </c>
      <c r="E14" s="19" t="s">
        <v>20</v>
      </c>
      <c r="F14" s="19"/>
      <c r="G14" s="19"/>
      <c r="H14" s="19" t="s">
        <v>29</v>
      </c>
      <c r="I14" s="19" t="s">
        <v>31</v>
      </c>
      <c r="J14" s="18" t="s">
        <v>34</v>
      </c>
      <c r="K14" s="18" t="s">
        <v>36</v>
      </c>
      <c r="L14" s="18" t="s">
        <v>38</v>
      </c>
      <c r="M14" s="31" t="s">
        <v>39</v>
      </c>
      <c r="N14" s="9" t="s">
        <v>41</v>
      </c>
      <c r="O14" s="30" t="s">
        <v>43</v>
      </c>
    </row>
    <row r="15" spans="2:15" ht="30.75" customHeight="1" x14ac:dyDescent="0.3">
      <c r="D15" s="22" t="s">
        <v>18</v>
      </c>
      <c r="E15" s="23">
        <f>COUNTIF('CONTROLE DE CONFIRMAÇÕES'!$E$4:$E$14,"Sim")</f>
        <v>11</v>
      </c>
      <c r="F15" s="23">
        <f>COUNTA('CONTROLE DE CONFIRMAÇÕES'!$F$4:$F$14)</f>
        <v>10</v>
      </c>
      <c r="G15" s="23">
        <f>SUBTOTAL(109,tblConvites[GRUPO])</f>
        <v>18</v>
      </c>
      <c r="H15" s="23"/>
      <c r="I15" s="23"/>
      <c r="J15" s="22"/>
      <c r="K15" s="22"/>
      <c r="L15" s="22"/>
      <c r="M15" s="22"/>
      <c r="N15" s="24"/>
      <c r="O15" s="25"/>
    </row>
  </sheetData>
  <mergeCells count="3">
    <mergeCell ref="D1:E1"/>
    <mergeCell ref="F1:H1"/>
    <mergeCell ref="D2:O2"/>
  </mergeCells>
  <conditionalFormatting sqref="D4:O14">
    <cfRule type="expression" dxfId="12" priority="1">
      <formula>($E4="Sim")*($F4="")</formula>
    </cfRule>
  </conditionalFormatting>
  <dataValidations count="29">
    <dataValidation type="date" operator="greaterThanOrEqual" allowBlank="1" showInputMessage="1" showErrorMessage="1" prompt="Insira a Data do casamento nesta célula. Os Dias restantes serão atualizados automaticamente na célula B5" sqref="B3" xr:uid="{00000000-0002-0000-0000-000000000000}">
      <formula1>TODAY()</formula1>
    </dataValidation>
    <dataValidation allowBlank="1" showInputMessage="1" showErrorMessage="1" prompt="Crie um Controle de convites de casamento nesta planilha. Insira as informações na tabela Convites nesta planilha. A dica está na célula B1. Selecione a célula F1 para ir até a planilha de Resumo de confirmações" sqref="A1" xr:uid="{00000000-0002-0000-0000-000001000000}"/>
    <dataValidation allowBlank="1" showInputMessage="1" showErrorMessage="1" prompt="Insira a Data do casamento na célula abaixo" sqref="B2" xr:uid="{00000000-0002-0000-0000-000002000000}"/>
    <dataValidation allowBlank="1" showInputMessage="1" showErrorMessage="1" prompt="Os Dias restantes serão atualizados automaticamente nesta célula e a quantidade de participantes do casamento na célula B7" sqref="B5" xr:uid="{00000000-0002-0000-0000-000003000000}"/>
    <dataValidation allowBlank="1" showInputMessage="1" showErrorMessage="1" prompt="A quantidade de participantes do casamento será atualizada automaticamente nesta célula, e a quantidade dos não participantes será atualizada na célula B9" sqref="B7" xr:uid="{00000000-0002-0000-0000-000004000000}"/>
    <dataValidation allowBlank="1" showInputMessage="1" showErrorMessage="1" prompt="A quantidade de não participantes do casamento será atualizada automaticamente nesta célula, e a de confirmações pendentes na célula B11" sqref="B9" xr:uid="{00000000-0002-0000-0000-000005000000}"/>
    <dataValidation allowBlank="1" showInputMessage="1" showErrorMessage="1" prompt="As confirmações pendentes serão atualizadas automaticamente nesta célula" sqref="B11" xr:uid="{00000000-0002-0000-0000-000006000000}"/>
    <dataValidation allowBlank="1" showInputMessage="1" showErrorMessage="1" prompt="O link de navegação para o Resumo de confirmações está nesta célula" sqref="F1" xr:uid="{00000000-0002-0000-0000-000007000000}"/>
    <dataValidation allowBlank="1" showInputMessage="1" showErrorMessage="1" prompt="O título desta planilha está nessa célula. Insira as informações na tabela abaixo" sqref="D2:O2" xr:uid="{00000000-0002-0000-0000-000008000000}"/>
    <dataValidation allowBlank="1" showInputMessage="1" showErrorMessage="1" prompt="Insira o Nome do convidado na coluna sob este cabeçalho" sqref="D3" xr:uid="{00000000-0002-0000-0000-000009000000}"/>
    <dataValidation allowBlank="1" showInputMessage="1" showErrorMessage="1" prompt="Selecione Sim ou Não na coluna sob este cabeçalho para indicar se o convite foi enviado. Pressione Alt+Seta para baixo para ver as opções e depois Seta para baixo e Enter para selecionar" sqref="E3" xr:uid="{00000000-0002-0000-0000-00000A000000}"/>
    <dataValidation allowBlank="1" showInputMessage="1" showErrorMessage="1" prompt="Selecione Confirmação na coluna sob este cabeçalho. Pressione Alt+Seta para baixo para ver as opções e depois Seta para baixo e Enter para selecionar" sqref="F3" xr:uid="{00000000-0002-0000-0000-00000B000000}"/>
    <dataValidation allowBlank="1" showInputMessage="1" showErrorMessage="1" prompt="Selecione Convidado na coluna sob este cabeçalho. Pressione Alt+Seta para baixo para ver as opções e depois Seta para baixo e Enter para selecionar" sqref="H3" xr:uid="{00000000-0002-0000-0000-00000C000000}"/>
    <dataValidation allowBlank="1" showInputMessage="1" showErrorMessage="1" prompt="Insira a Quantidade de participantes na coluna sob este cabeçalho" sqref="G3" xr:uid="{00000000-0002-0000-0000-00000D000000}"/>
    <dataValidation allowBlank="1" showInputMessage="1" showErrorMessage="1" prompt="Insira o Parentesco na coluna sob este cabeçalho" sqref="I3" xr:uid="{00000000-0002-0000-0000-00000E000000}"/>
    <dataValidation allowBlank="1" showInputMessage="1" showErrorMessage="1" prompt="Insira o Endereço na coluna sob este cabeçalho" sqref="J3" xr:uid="{00000000-0002-0000-0000-00000F000000}"/>
    <dataValidation allowBlank="1" showInputMessage="1" showErrorMessage="1" prompt="Insira a Cidade na coluna sob este cabeçalho" sqref="K3" xr:uid="{00000000-0002-0000-0000-000010000000}"/>
    <dataValidation allowBlank="1" showInputMessage="1" showErrorMessage="1" prompt="Insira o Estado na coluna sob este cabeçalho" sqref="L3" xr:uid="{00000000-0002-0000-0000-000011000000}"/>
    <dataValidation allowBlank="1" showInputMessage="1" showErrorMessage="1" prompt="Insira o CEP na coluna sob este cabeçalho" sqref="M3" xr:uid="{00000000-0002-0000-0000-000012000000}"/>
    <dataValidation allowBlank="1" showInputMessage="1" showErrorMessage="1" prompt="Insira o Número de telefone na coluna sob este cabeçalho" sqref="N3" xr:uid="{00000000-0002-0000-0000-000013000000}"/>
    <dataValidation allowBlank="1" showInputMessage="1" showErrorMessage="1" prompt="Insira o Endereço de email de contato na coluna sob este cabeçalho" sqref="O3" xr:uid="{00000000-0002-0000-0000-000014000000}"/>
    <dataValidation allowBlank="1" showInputMessage="1" showErrorMessage="1" prompt="Insira a Data do casamento na célula B3. Os Dias restantes, os Participantes do casamento, os não participantes e os Pendentes serão atualizados automaticamente nas células B4 a B11" sqref="B1" xr:uid="{00000000-0002-0000-0000-000015000000}"/>
    <dataValidation allowBlank="1" showInputMessage="1" showErrorMessage="1" prompt="Os Dias restantes serão atualizados automaticamente na célula abaixo" sqref="B4" xr:uid="{00000000-0002-0000-0000-000016000000}"/>
    <dataValidation allowBlank="1" showInputMessage="1" showErrorMessage="1" prompt="A quantidade de não participantes do casamento será atualizada automaticamente na célula abaixo" sqref="B8" xr:uid="{00000000-0002-0000-0000-000017000000}"/>
    <dataValidation allowBlank="1" showInputMessage="1" showErrorMessage="1" prompt="As Confirmações pendentes serão atualizadas automaticamente na célula abaixo" sqref="B10" xr:uid="{00000000-0002-0000-0000-000018000000}"/>
    <dataValidation allowBlank="1" showInputMessage="1" showErrorMessage="1" prompt="A quantidade de participantes do casamento será atualizada automaticamente na célula abaixo" sqref="B6" xr:uid="{00000000-0002-0000-0000-000019000000}"/>
    <dataValidation type="list" errorStyle="warning" allowBlank="1" showInputMessage="1" showErrorMessage="1" error="Selecione Sim ou Não na lista. Selecione Cancelar, pressione Alt+Seta para baixo para ver as opções e depois Seta para baixo e Enter para selecionar" sqref="E4:E14" xr:uid="{00000000-0002-0000-0000-00001A000000}">
      <formula1>"Sim,Não"</formula1>
    </dataValidation>
    <dataValidation type="list" errorStyle="warning" allowBlank="1" showInputMessage="1" showErrorMessage="1" error="Selecione uma opção na lista. Selecione Cancelar, pressione Alt+Seta para baixo para ver as opções e depois Seta para baixo e Enter para selecionar" sqref="F4:F14" xr:uid="{00000000-0002-0000-0000-00001B000000}">
      <formula1>"Sim,Não,Provisório"</formula1>
    </dataValidation>
    <dataValidation type="list" errorStyle="warning" allowBlank="1" showInputMessage="1" showErrorMessage="1" error="Selecione o Convidado na lista. Selecione Cancelar, pressione Alt+Seta para baixo para ver as opções e depois Seta para baixo e Enter para fazer a seleção" sqref="H4:H14" xr:uid="{00000000-0002-0000-0000-00001C000000}">
      <formula1>"Futuro cônjuge 1,Futuro cônjuge 2,Outros"</formula1>
    </dataValidation>
  </dataValidations>
  <hyperlinks>
    <hyperlink ref="F1:H1" location="'RESUMO DE CONFIRMAÇÕES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25"/>
  <cols>
    <col min="1" max="1" width="1.625" style="13" customWidth="1"/>
    <col min="2" max="2" width="28.625" style="26" bestFit="1" customWidth="1"/>
    <col min="3" max="3" width="1.625" style="14" customWidth="1"/>
    <col min="4" max="4" width="22.125" style="1" customWidth="1"/>
    <col min="5" max="5" width="9" style="1" customWidth="1"/>
    <col min="6" max="12" width="7.25" style="1" customWidth="1"/>
    <col min="13" max="14" width="2.625" style="1" customWidth="1"/>
    <col min="15" max="15" width="40.75" style="1" customWidth="1"/>
    <col min="16" max="16" width="2.625" style="1" customWidth="1"/>
    <col min="17" max="16384" width="9.25" style="1"/>
  </cols>
  <sheetData>
    <row r="1" spans="2:16" ht="51" customHeight="1" x14ac:dyDescent="0.25">
      <c r="D1" s="34" t="s">
        <v>44</v>
      </c>
      <c r="E1" s="34"/>
      <c r="F1" s="33"/>
      <c r="G1" s="33"/>
      <c r="H1" s="33"/>
      <c r="I1" s="33"/>
    </row>
    <row r="2" spans="2:16" ht="51" customHeight="1" thickBot="1" x14ac:dyDescent="0.3">
      <c r="B2" s="12" t="s">
        <v>0</v>
      </c>
      <c r="D2" s="36" t="s">
        <v>45</v>
      </c>
      <c r="E2" s="36"/>
      <c r="F2" s="36"/>
      <c r="G2" s="36"/>
      <c r="H2" s="36"/>
      <c r="I2" s="36"/>
      <c r="J2" s="36"/>
      <c r="K2" s="36"/>
      <c r="L2" s="36"/>
      <c r="N2" s="2"/>
      <c r="O2" s="11" t="s">
        <v>53</v>
      </c>
      <c r="P2" s="2"/>
    </row>
    <row r="3" spans="2:16" ht="30.75" customHeight="1" thickTop="1" x14ac:dyDescent="0.4">
      <c r="B3" s="32">
        <f ca="1">DataDoCasamento</f>
        <v>43982</v>
      </c>
      <c r="D3" s="43" t="s">
        <v>46</v>
      </c>
      <c r="E3" s="45" t="s">
        <v>48</v>
      </c>
      <c r="F3" s="28"/>
      <c r="G3" s="28"/>
      <c r="H3" s="28"/>
      <c r="I3" s="28"/>
      <c r="J3" s="28"/>
      <c r="K3" s="28"/>
      <c r="L3" s="28"/>
      <c r="M3" s="28"/>
      <c r="N3" s="2"/>
      <c r="O3" s="10"/>
      <c r="P3" s="2"/>
    </row>
    <row r="4" spans="2:16" ht="30.75" customHeight="1" thickBot="1" x14ac:dyDescent="0.3">
      <c r="B4" s="12" t="s">
        <v>1</v>
      </c>
      <c r="D4" s="41"/>
      <c r="E4" s="38"/>
      <c r="F4" s="1" t="s">
        <v>50</v>
      </c>
      <c r="G4" s="1">
        <f>IFERROR(SUMIFS(tblConvites[GRUPO],tblConvites[CONVIDADO],"=Outros",tblConvites[CONFIRMAÇÃO],"Sim"),0)</f>
        <v>1</v>
      </c>
      <c r="H4" s="1">
        <f>tblConvites[[#Totals],[ENVIADO?]]</f>
        <v>11</v>
      </c>
      <c r="N4" s="2"/>
      <c r="O4" s="10"/>
      <c r="P4" s="2"/>
    </row>
    <row r="5" spans="2:16" ht="30.75" customHeight="1" thickTop="1" x14ac:dyDescent="0.4">
      <c r="B5" s="15">
        <f ca="1">DiasRestantes</f>
        <v>283</v>
      </c>
      <c r="D5" s="41"/>
      <c r="E5" s="38"/>
      <c r="F5" s="1" t="s">
        <v>51</v>
      </c>
      <c r="G5" s="1">
        <f>IFERROR(SUMIFS(tblConvites[GRUPO],tblConvites[CONVIDADO],"=FUTURO CÔNJUGE 2",tblConvites[CONFIRMAÇÃO],"Sim"),0)</f>
        <v>4</v>
      </c>
      <c r="H5" s="1">
        <f>tblConvites[[#Totals],[ENVIADO?]]</f>
        <v>11</v>
      </c>
      <c r="N5" s="2"/>
      <c r="O5" s="10"/>
      <c r="P5" s="2"/>
    </row>
    <row r="6" spans="2:16" ht="30.75" customHeight="1" thickBot="1" x14ac:dyDescent="0.3">
      <c r="B6" s="12" t="s">
        <v>2</v>
      </c>
      <c r="D6" s="41"/>
      <c r="E6" s="38"/>
      <c r="F6" s="1" t="s">
        <v>52</v>
      </c>
      <c r="G6" s="1">
        <f>IFERROR(SUMIFS(tblConvites[GRUPO],tblConvites[CONVIDADO],"=FUTURO CÔNJUGE 1",tblConvites[CONFIRMAÇÃO],"Sim"),0)</f>
        <v>7</v>
      </c>
      <c r="H6" s="1">
        <f>tblConvites[[#Totals],[ENVIADO?]]</f>
        <v>11</v>
      </c>
      <c r="N6" s="2"/>
      <c r="O6" s="10"/>
      <c r="P6" s="2"/>
    </row>
    <row r="7" spans="2:16" ht="30.75" customHeight="1" thickTop="1" x14ac:dyDescent="0.4">
      <c r="B7" s="15">
        <f>TotalParticipantes</f>
        <v>12</v>
      </c>
      <c r="D7" s="44"/>
      <c r="E7" s="46"/>
      <c r="F7" s="4"/>
      <c r="G7" s="4"/>
      <c r="H7" s="4"/>
      <c r="I7" s="4"/>
      <c r="J7" s="4"/>
      <c r="K7" s="4"/>
      <c r="L7" s="4"/>
      <c r="N7" s="2"/>
      <c r="O7" s="10"/>
      <c r="P7" s="2"/>
    </row>
    <row r="8" spans="2:16" ht="30.75" customHeight="1" thickBot="1" x14ac:dyDescent="0.3">
      <c r="B8" s="12" t="s">
        <v>3</v>
      </c>
      <c r="D8" s="40" t="s">
        <v>47</v>
      </c>
      <c r="E8" s="37" t="s">
        <v>49</v>
      </c>
      <c r="F8" s="29"/>
      <c r="G8" s="29"/>
      <c r="H8" s="29"/>
      <c r="I8" s="29"/>
      <c r="J8" s="29"/>
      <c r="K8" s="29"/>
      <c r="L8" s="29"/>
      <c r="M8" s="29"/>
      <c r="N8" s="2"/>
      <c r="O8" s="10"/>
      <c r="P8" s="2"/>
    </row>
    <row r="9" spans="2:16" ht="30.75" customHeight="1" thickTop="1" x14ac:dyDescent="0.4">
      <c r="B9" s="15">
        <f>TotalNãoParticipantes</f>
        <v>6</v>
      </c>
      <c r="D9" s="41"/>
      <c r="E9" s="38"/>
      <c r="F9" s="1" t="s">
        <v>50</v>
      </c>
      <c r="G9" s="1">
        <f>IFERROR(SUMIFS(tblConvites[GRUPO],tblConvites[CONVIDADO],"=Outros",tblConvites[CONFIRMAÇÃO],"Não"),0)</f>
        <v>1</v>
      </c>
      <c r="H9" s="1">
        <f>tblConvites[[#Totals],[ENVIADO?]]</f>
        <v>11</v>
      </c>
      <c r="N9" s="2"/>
      <c r="O9" s="10"/>
      <c r="P9" s="2"/>
    </row>
    <row r="10" spans="2:16" ht="30.75" customHeight="1" thickBot="1" x14ac:dyDescent="0.3">
      <c r="B10" s="12" t="s">
        <v>4</v>
      </c>
      <c r="D10" s="41"/>
      <c r="E10" s="38"/>
      <c r="F10" s="1" t="s">
        <v>51</v>
      </c>
      <c r="G10" s="1">
        <f>IFERROR(SUMIFS(tblConvites[GRUPO],tblConvites[CONVIDADO],"=FUTURO CÔNJUGE 2",tblConvites[CONFIRMAÇÃO],"Não"),0)</f>
        <v>2</v>
      </c>
      <c r="H10" s="1">
        <f>tblConvites[[#Totals],[ENVIADO?]]</f>
        <v>11</v>
      </c>
      <c r="N10" s="2"/>
      <c r="O10" s="10"/>
      <c r="P10" s="2"/>
    </row>
    <row r="11" spans="2:16" ht="30.75" customHeight="1" thickTop="1" x14ac:dyDescent="0.4">
      <c r="B11" s="15">
        <f>ConfirmaçõesPendentes</f>
        <v>1</v>
      </c>
      <c r="D11" s="41"/>
      <c r="E11" s="38"/>
      <c r="F11" s="1" t="s">
        <v>52</v>
      </c>
      <c r="G11" s="1">
        <f>IFERROR(SUMIFS(tblConvites[GRUPO],tblConvites[CONVIDADO],"=FUTURO CÔNJUGE 1",tblConvites[CONFIRMAÇÃO],"Não"),0)</f>
        <v>3</v>
      </c>
      <c r="H11" s="1">
        <f>tblConvites[[#Totals],[ENVIADO?]]</f>
        <v>11</v>
      </c>
      <c r="N11" s="2"/>
      <c r="O11" s="10"/>
      <c r="P11" s="2"/>
    </row>
    <row r="12" spans="2:16" ht="30.75" customHeight="1" thickBot="1" x14ac:dyDescent="0.3">
      <c r="D12" s="42"/>
      <c r="E12" s="39"/>
      <c r="F12" s="3"/>
      <c r="G12" s="3"/>
      <c r="H12" s="3"/>
      <c r="I12" s="3"/>
      <c r="J12" s="3"/>
      <c r="K12" s="3"/>
      <c r="L12" s="3"/>
      <c r="N12" s="2"/>
      <c r="O12" s="10"/>
      <c r="P12" s="2"/>
    </row>
    <row r="13" spans="2:16" ht="30.75" customHeight="1" thickTop="1" x14ac:dyDescent="0.25">
      <c r="N13" s="2"/>
      <c r="O13" s="10"/>
      <c r="P13" s="2"/>
    </row>
    <row r="14" spans="2:16" ht="30.75" customHeight="1" x14ac:dyDescent="0.25">
      <c r="N14" s="2"/>
      <c r="O14" s="10"/>
      <c r="P14" s="2"/>
    </row>
    <row r="15" spans="2:16" ht="30.75" customHeight="1" x14ac:dyDescent="0.25">
      <c r="N15" s="2"/>
      <c r="O15" s="8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7">
    <dataValidation allowBlank="1" showInputMessage="1" showErrorMessage="1" prompt="O Resumo de confirmações será atualizado automaticamente nesta planilha. Selecione D1 para ir até a planilha Controle de confirmações" sqref="A1" xr:uid="{00000000-0002-0000-0100-000000000000}"/>
    <dataValidation allowBlank="1" showInputMessage="1" showErrorMessage="1" prompt="A Data do casamento será atualizada automaticamente na célula abaixo" sqref="B2" xr:uid="{00000000-0002-0000-0100-000001000000}"/>
    <dataValidation allowBlank="1" showInputMessage="1" showErrorMessage="1" prompt="O link de navegação para o Controle de confirmações está nesta célula" sqref="D1" xr:uid="{00000000-0002-0000-0100-000002000000}"/>
    <dataValidation allowBlank="1" showInputMessage="1" showErrorMessage="1" prompt="Insira as Anotações nas células abaixo" sqref="O2" xr:uid="{00000000-0002-0000-0100-000003000000}"/>
    <dataValidation allowBlank="1" showInputMessage="1" showErrorMessage="1" prompt="A Data do casamento será atualizada automaticamente nesta célula e os Dias restantes na célula B5" sqref="B3" xr:uid="{00000000-0002-0000-0100-000004000000}"/>
    <dataValidation allowBlank="1" showInputMessage="1" showErrorMessage="1" prompt="Os Dias restantes serão atualizados automaticamente nesta célula e a quantidade de participantes do casamento na célula B7" sqref="B5" xr:uid="{00000000-0002-0000-0100-000005000000}"/>
    <dataValidation allowBlank="1" showInputMessage="1" showErrorMessage="1" prompt="A quantidade de participantes do casamento será atualizada automaticamente nesta célula, e a quantidade dos não participantes será atualizada na célula B9" sqref="B7" xr:uid="{00000000-0002-0000-0100-000006000000}"/>
    <dataValidation allowBlank="1" showInputMessage="1" showErrorMessage="1" prompt="A quantidade de não participantes do casamento será atualizada automaticamente nesta célula, e a de confirmações pendentes na célula B11" sqref="B9" xr:uid="{00000000-0002-0000-0100-000007000000}"/>
    <dataValidation allowBlank="1" showInputMessage="1" showErrorMessage="1" prompt="As confirmações pendentes serão atualizadas automaticamente nesta célula" sqref="B11" xr:uid="{00000000-0002-0000-0100-000008000000}"/>
    <dataValidation allowBlank="1" showInputMessage="1" showErrorMessage="1" prompt="O Resumo de convites está nas células B3 a B11, os gráficos de convites Aceitos e Recusados estão nas células E3 e E8. Insira Anotações nas células O3 a O15" sqref="B1" xr:uid="{00000000-0002-0000-0100-000009000000}"/>
    <dataValidation allowBlank="1" showInputMessage="1" showErrorMessage="1" prompt="Os Dias restantes serão atualizados automaticamente na célula abaixo" sqref="B4" xr:uid="{00000000-0002-0000-0100-00000A000000}"/>
    <dataValidation allowBlank="1" showInputMessage="1" showErrorMessage="1" prompt="A quantidade de participantes do casamento será atualizada automaticamente na célula abaixo" sqref="B6" xr:uid="{00000000-0002-0000-0100-00000B000000}"/>
    <dataValidation allowBlank="1" showInputMessage="1" showErrorMessage="1" prompt="A quantidade de não participantes do casamento será atualizada automaticamente na célula abaixo" sqref="B8" xr:uid="{00000000-0002-0000-0100-00000C000000}"/>
    <dataValidation allowBlank="1" showInputMessage="1" showErrorMessage="1" prompt="As Confirmações pendentes serão atualizadas automaticamente na célula abaixo" sqref="B10" xr:uid="{00000000-0002-0000-0100-00000D000000}"/>
    <dataValidation allowBlank="1" showInputMessage="1" showErrorMessage="1" prompt="O título desta planilha está nesta célula. Os gráficos mostrando o detalhamento de convites aceitos e recusados estão nas células abaixo" sqref="D2:L2" xr:uid="{00000000-0002-0000-0100-00000E000000}"/>
    <dataValidation allowBlank="1" showInputMessage="1" showErrorMessage="1" prompt="O gráfico de barras clusterizado mostrando os tipos de convidados não confirmados está na célula à direita" sqref="D8" xr:uid="{00000000-0002-0000-0100-00000F000000}"/>
    <dataValidation allowBlank="1" showInputMessage="1" showErrorMessage="1" prompt="O gráfico de barras clusterizado mostrando os tipos de convidados confirmados está na célula à direita" sqref="D3" xr:uid="{00000000-0002-0000-0100-000010000000}"/>
  </dataValidations>
  <hyperlinks>
    <hyperlink ref="D1:E1" location="'CONTROLE DE CONFIRMAÇÕES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17</vt:i4>
      </vt:variant>
    </vt:vector>
  </HeadingPairs>
  <TitlesOfParts>
    <vt:vector size="19" baseType="lpstr">
      <vt:lpstr>CONTROLE DE CONFIRMAÇÕES</vt:lpstr>
      <vt:lpstr>RESUMO DE CONFIRMAÇÕES</vt:lpstr>
      <vt:lpstr>CONFIRMAÇÃO</vt:lpstr>
      <vt:lpstr>DataDoCasamento</vt:lpstr>
      <vt:lpstr>RegiãodoTítulodaColuna1..B3.1</vt:lpstr>
      <vt:lpstr>RegiãodoTítulodaColuna1..B3.2</vt:lpstr>
      <vt:lpstr>RegiãodoTítulodaColuna2..B5.1</vt:lpstr>
      <vt:lpstr>RegiãodoTítulodaColuna2..B5.2</vt:lpstr>
      <vt:lpstr>RegiãodoTítulodaColuna3..B7.1</vt:lpstr>
      <vt:lpstr>RegiãodoTítulodaColuna3..B7.2</vt:lpstr>
      <vt:lpstr>RegiãodoTítulodaColuna4..B9.1</vt:lpstr>
      <vt:lpstr>RegiãodoTítulodaColuna4..B9.2</vt:lpstr>
      <vt:lpstr>RegiãodoTítulodaColuna5..B11.1</vt:lpstr>
      <vt:lpstr>RegiãodoTítulodaColuna5..B11.2</vt:lpstr>
      <vt:lpstr>RegiãodoTítulodaColuna6..O15.2</vt:lpstr>
      <vt:lpstr>Título1</vt:lpstr>
      <vt:lpstr>'CONTROLE DE CONFIRMAÇÕES'!Titulos_de_impressao</vt:lpstr>
      <vt:lpstr>TotalConfirmações</vt:lpstr>
      <vt:lpstr>TotalEnviados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2018-02-18T20:11:38Z</dcterms:created>
  <dcterms:modified xsi:type="dcterms:W3CDTF">2019-08-22T10:37:14Z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2018-02-18T20:11:44.5248007Z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