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Lixo\13\"/>
    </mc:Choice>
  </mc:AlternateContent>
  <xr:revisionPtr revIDLastSave="0" documentId="8_{48983975-FCAC-4CC7-88AC-187708606630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Início" sheetId="3" r:id="rId1"/>
    <sheet name="Lucratividade do clien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<sst xmlns="http://schemas.openxmlformats.org/spreadsheetml/2006/main" count="69" uniqueCount="52">
  <si>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SOBRE ESTE MODELO</t>
  </si>
  <si>
    <t>Use esta Análise de lucratividade do cliente para acompanhar a Atividade do cliente, os Custos de vendas e outros custos.</t>
  </si>
  <si>
    <t>Preencha com informações como Data e Nome da empresa e detalhes nas tabelas.</t>
  </si>
  <si>
    <t>Os valores nas células contendo fórmulas e a tabela de Métricas resumidas são calculados automaticamente e o Gráfico é atualizado.</t>
  </si>
  <si>
    <t xml:space="preserve">Observação:  </t>
  </si>
  <si>
    <t>há instruções adicionais na coluna A da planilha LUCRATIVIDADE DO CLIENTE. Este texto está oculto de propósito. Para removê-lo, selecione a coluna A e selecione Excluir. Para reexibir o texto, selecione a coluna A e altere a cor da fonte.</t>
  </si>
  <si>
    <t>Para saber mais sobre as tabelas nesta planilha, pressione Shift e F10 em uma tabela, selecione a opção TABELA e depois TEXTO ALTERNATIVO.</t>
  </si>
  <si>
    <t>Crie a Análise da lucratividade do cliente nesta planilha. Instruções úteis sobre como usar esta planilha estão nas células desta coluna. Pressione Seta para baixo para começar.</t>
  </si>
  <si>
    <t>Insira o Nome da empresa na célula à direita.</t>
  </si>
  <si>
    <t>O título desta planilha está na célula à direita.</t>
  </si>
  <si>
    <t>Insira a data na célula à direita.</t>
  </si>
  <si>
    <t>A dica está na célula à direita.</t>
  </si>
  <si>
    <t>Insira detalhes na tabela Atividade do cliente, começando na célula à direita. A próxima instrução está na célula A12.</t>
  </si>
  <si>
    <t>Insira detalhes na tabela Análise da lucratividade, começando na célula à direita. A próxima instrução está na célula A16.</t>
  </si>
  <si>
    <t>Insira detalhes na tabela Outros custos, começando na célula à direita. A próxima instrução está na célula A31.</t>
  </si>
  <si>
    <t>A tabela Métricas resumidas que começa na célula à direita é atualizada automaticamente. A próxima instrução está na célula A37.</t>
  </si>
  <si>
    <t>O gráfico de colunas clusterizado exibindo Métricas resumidas por Segmento de cliente está na célula à direita.</t>
  </si>
  <si>
    <t>Nome da empresa</t>
  </si>
  <si>
    <t>Análise da lucratividade do cliente</t>
  </si>
  <si>
    <t>Data</t>
  </si>
  <si>
    <t>As células em cinzento serão calculadas para você. Não é necessário digitar nada nelas.</t>
  </si>
  <si>
    <t>Atividade do cliente:</t>
  </si>
  <si>
    <t>Número de clientes ativos – Início do período</t>
  </si>
  <si>
    <t>Número de clientes adicionados</t>
  </si>
  <si>
    <t>Número de clientes perdidos/rescindidos</t>
  </si>
  <si>
    <t>Número de clientes ativos – Fim do período</t>
  </si>
  <si>
    <t>Análise da lucratividade:</t>
  </si>
  <si>
    <t>Receita por segmento</t>
  </si>
  <si>
    <t>Ponderação</t>
  </si>
  <si>
    <t>Custo de vendas:</t>
  </si>
  <si>
    <t>Custos de suporte e serviços contínuos</t>
  </si>
  <si>
    <t>Outros custos diretos do cliente</t>
  </si>
  <si>
    <t>Custo total de vendas</t>
  </si>
  <si>
    <t>Margem bruta</t>
  </si>
  <si>
    <t>Outros custos:</t>
  </si>
  <si>
    <t>Aquisição de clientes</t>
  </si>
  <si>
    <t>Marketing de clientes</t>
  </si>
  <si>
    <t>Rescisão de clientes</t>
  </si>
  <si>
    <t>Total de outros custos de cliente</t>
  </si>
  <si>
    <t>Lucro de clientes por segmento</t>
  </si>
  <si>
    <t>Métricas resumidas:</t>
  </si>
  <si>
    <t>Custo médio por cliente de aquisição</t>
  </si>
  <si>
    <t>Custo médio por cliente de rescisão</t>
  </si>
  <si>
    <t>Custo de marketing médio por cliente ativo</t>
  </si>
  <si>
    <t>Lucro médio (perda) por cliente</t>
  </si>
  <si>
    <t>Gráfico de colunas clusterizado mostrando Métricas resumidas por Segmento de cliente está nesta célula.</t>
  </si>
  <si>
    <t>Nome do segmento 1</t>
  </si>
  <si>
    <t>Nome do segmento 2</t>
  </si>
  <si>
    <t>Nome do segmento 3</t>
  </si>
  <si>
    <t>Geral</t>
  </si>
  <si>
    <t>Tendência</t>
  </si>
  <si>
    <t>Insira detalhes na tabela Custo da vendas, começando na célula à direita. A próxima instrução está na célula A23.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</si>
</sst>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;[Red]&quot;R$&quot;\ #,##0"/>
    <numFmt numFmtId="167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7" builtinId="4" customBuiltin="1"/>
    <cellStyle name="Moeda [0]" xfId="8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9" builtinId="5" customBuiltin="1"/>
    <cellStyle name="Ruim" xfId="12" builtinId="27" customBuiltin="1"/>
    <cellStyle name="Saída" xfId="15" builtinId="21" customBuiltin="1"/>
    <cellStyle name="Separador de milhares [0]" xfId="6" builtinId="6" customBuiltin="1"/>
    <cellStyle name="Texto de Aviso" xfId="19" builtinId="11" customBuiltin="1"/>
    <cellStyle name="Texto Explicativo" xfId="21" builtinId="53" customBuiltin="1"/>
    <cellStyle name="Título" xfId="10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2" builtinId="25" customBuiltin="1"/>
    <cellStyle name="Vírgula" xfId="5" builtinId="3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$&quot;\ #,##0.00;[Red]\-&quot;R$&quot;\ #,##0.00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2" formatCode="&quot;R$&quot;\ #,##0.00;[Red]\-&quot;R$&quot;\ #,##0.00"/>
    </dxf>
    <dxf>
      <numFmt numFmtId="168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7" formatCode="0_ ;[Red]\-0\ 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2" defaultPivotStyle="PivotStyleLight16">
    <tableStyle name="Análise" pivot="0" count="3" xr9:uid="{9FA7E540-D70E-4911-9BDC-F36051D9879C}">
      <tableStyleElement type="wholeTable" dxfId="41"/>
      <tableStyleElement type="headerRow" dxfId="40"/>
      <tableStyleElement type="totalRow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Métricas resumidas por segmento de cliente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'Lucratividade do cliente'!$B$32</c:f>
              <c:strCache>
                <c:ptCount val="1"/>
                <c:pt idx="0">
                  <c:v>Custo médio por cliente de aquisição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'Lucratividade do cliente'!$C$31:$E$31</c:f>
              <c:strCache>
                <c:ptCount val="3"/>
                <c:pt idx="0">
                  <c:v>Nome do segmento 1</c:v>
                </c:pt>
                <c:pt idx="1">
                  <c:v>Nome do segmento 2</c:v>
                </c:pt>
                <c:pt idx="2">
                  <c:v>Nome do segmento 3</c:v>
                </c:pt>
              </c:strCache>
            </c:strRef>
          </c:cat>
          <c:val>
            <c:numRef>
              <c:f>'Lucratividade do cliente'!$C$32:$E$32</c:f>
              <c:numCache>
                <c:formatCode>"R$"#,##0.00_);[Red]\("R$"#,##0.00\)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'Lucratividade do cliente'!$B$33</c:f>
              <c:strCache>
                <c:ptCount val="1"/>
                <c:pt idx="0">
                  <c:v>Custo médio por cliente de rescisão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'Lucratividade do cliente'!$C$31:$E$31</c:f>
              <c:strCache>
                <c:ptCount val="3"/>
                <c:pt idx="0">
                  <c:v>Nome do segmento 1</c:v>
                </c:pt>
                <c:pt idx="1">
                  <c:v>Nome do segmento 2</c:v>
                </c:pt>
                <c:pt idx="2">
                  <c:v>Nome do segmento 3</c:v>
                </c:pt>
              </c:strCache>
            </c:strRef>
          </c:cat>
          <c:val>
            <c:numRef>
              <c:f>'Lucratividade do cliente'!$C$33:$E$33</c:f>
              <c:numCache>
                <c:formatCode>"R$"#,##0.00_);[Red]\("R$"#,##0.00\)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'Lucratividade do cliente'!$B$34</c:f>
              <c:strCache>
                <c:ptCount val="1"/>
                <c:pt idx="0">
                  <c:v>Custo de marketing médio por cliente ativo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'Lucratividade do cliente'!$C$31:$E$31</c:f>
              <c:strCache>
                <c:ptCount val="3"/>
                <c:pt idx="0">
                  <c:v>Nome do segmento 1</c:v>
                </c:pt>
                <c:pt idx="1">
                  <c:v>Nome do segmento 2</c:v>
                </c:pt>
                <c:pt idx="2">
                  <c:v>Nome do segmento 3</c:v>
                </c:pt>
              </c:strCache>
            </c:strRef>
          </c:cat>
          <c:val>
            <c:numRef>
              <c:f>'Lucratividade do cliente'!$C$34:$E$34</c:f>
              <c:numCache>
                <c:formatCode>"R$"#,##0.00_);[Red]\("R$"#,##0.00\)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'Lucratividade do cliente'!$B$35</c:f>
              <c:strCache>
                <c:ptCount val="1"/>
                <c:pt idx="0">
                  <c:v>Lucro médio (perda) por cliente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'Lucratividade do cliente'!$C$31:$E$31</c:f>
              <c:strCache>
                <c:ptCount val="3"/>
                <c:pt idx="0">
                  <c:v>Nome do segmento 1</c:v>
                </c:pt>
                <c:pt idx="1">
                  <c:v>Nome do segmento 2</c:v>
                </c:pt>
                <c:pt idx="2">
                  <c:v>Nome do segmento 3</c:v>
                </c:pt>
              </c:strCache>
            </c:strRef>
          </c:cat>
          <c:val>
            <c:numRef>
              <c:f>'Lucratividade do cliente'!$C$35:$E$35</c:f>
              <c:numCache>
                <c:formatCode>"R$"#,##0.00_);[Red]\("R$"#,##0.00\)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333375</xdr:colOff>
      <xdr:row>36</xdr:row>
      <xdr:rowOff>3009900</xdr:rowOff>
    </xdr:to>
    <xdr:graphicFrame macro="">
      <xdr:nvGraphicFramePr>
        <xdr:cNvPr id="4" name="Gráfico 3" descr="Gráfico de colunas clusterizado exibindo Métricas resumidas por Segmento de cli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AtividadeDoCliente" displayName="AtividadeDoCliente" ref="B6:F10" totalsRowCount="1" headerRowDxfId="38" dataDxfId="37" totalsRowDxfId="35" tableBorderDxfId="36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Atividade do cliente:" totalsRowLabel="Número de clientes ativos – Fim do período" totalsRowDxfId="34"/>
    <tableColumn id="2" xr3:uid="{F859DF2C-23D6-4D00-AE22-4141170CC6D3}" name="Nome do segmento 1" totalsRowFunction="sum" dataDxfId="33" totalsRowDxfId="32"/>
    <tableColumn id="3" xr3:uid="{4686E8BC-4E39-43BA-8849-F7DF57E33209}" name="Nome do segmento 2" totalsRowFunction="sum" dataDxfId="31" totalsRowDxfId="30"/>
    <tableColumn id="4" xr3:uid="{EECFFF9E-ECC4-433F-911A-77D05A0B4DC7}" name="Nome do segmento 3" totalsRowFunction="sum" dataDxfId="29" totalsRowDxfId="28"/>
    <tableColumn id="5" xr3:uid="{51148B98-8974-431B-B6D4-56D38D69FC80}" name="Geral" totalsRowFunction="sum" dataDxfId="27" totalsRowDxfId="26"/>
  </tableColumns>
  <tableStyleInfo name="Análise" showFirstColumn="0" showLastColumn="0" showRowStripes="0" showColumnStripes="0"/>
  <extLst>
    <ext xmlns:x14="http://schemas.microsoft.com/office/spreadsheetml/2009/9/main" uri="{504A1905-F514-4f6f-8877-14C23A59335A}">
      <x14:table altTextSummary="Insira a Atividade do cliente e os Nomes de segmento nesta tabela. O valor Geral é calculad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AnáliseDaLucratividade" displayName="AnáliseDaLucratividade" ref="B12:F14" headerRowDxfId="25" tableBorderDxfId="24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Análise da lucratividade:" totalsRowLabel="Total" dataDxfId="23" totalsRowDxfId="22"/>
    <tableColumn id="2" xr3:uid="{69BB4454-38D1-4A4B-9612-D2AEF9CCE463}" name="Nome do segmento 1">
      <calculatedColumnFormula>+C12/$F$13</calculatedColumnFormula>
    </tableColumn>
    <tableColumn id="3" xr3:uid="{10DD5B5D-C87B-41FB-8117-30FC5C64E43E}" name="Nome do segmento 2">
      <calculatedColumnFormula>+D12/$F$13</calculatedColumnFormula>
    </tableColumn>
    <tableColumn id="4" xr3:uid="{A849B82B-22BA-4F89-A9CD-A24477688E02}" name="Nome do segmento 3">
      <calculatedColumnFormula>+E12/$F$13</calculatedColumnFormula>
    </tableColumn>
    <tableColumn id="5" xr3:uid="{55C9B8BB-7E5B-4EC1-9AEB-DC98EF62A126}" name="Geral" totalsRowFunction="sum" dataDxfId="21" totalsRowDxfId="20">
      <calculatedColumnFormula>SUM(AnáliseDaLucratividade[[#This Row],[Nome do segmento 1]:[Nome do segmento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sira os itens da Análise da Lucratividade e os Nomes de segmento nesta tabela. O valor Geral é calculado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CustoDeVendas" displayName="CustoDeVendas" ref="B16:F21" headerRowDxfId="19" tableBorderDxfId="18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Custo de vendas:" totalsRowLabel="Total" dataDxfId="17" totalsRowDxfId="16"/>
    <tableColumn id="2" xr3:uid="{C91E2484-1F95-4981-B2DB-330E8BAD9B1F}" name="Nome do segmento 1"/>
    <tableColumn id="3" xr3:uid="{0037C0D7-520E-40B8-AB0A-1BB1E959BAA2}" name="Nome do segmento 2"/>
    <tableColumn id="4" xr3:uid="{21B71280-102C-498F-8720-0D82AEC5CEDF}" name="Nome do segmento 3"/>
    <tableColumn id="5" xr3:uid="{96B86F85-39E4-492F-B59B-D894022A1059}" name="Geral" totalsRowFunction="sum" dataDxfId="15" totalsRowDxfId="1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sira os itens do Custo de vendas e os Nomes de segmento nesta tabela. O valor Geral é calculado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OutrosCustos" displayName="OutrosCustos" ref="B23:F29" headerRowDxfId="13" tableBorderDxfId="12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Outros custos:" totalsRowLabel="Total" dataDxfId="11" totalsRowDxfId="10"/>
    <tableColumn id="2" xr3:uid="{A583C058-992A-40C6-90C7-E78E2B7B0A57}" name="Nome do segmento 1"/>
    <tableColumn id="3" xr3:uid="{7E95F6DC-85EC-43AB-8493-889CCD21F31B}" name="Nome do segmento 2"/>
    <tableColumn id="4" xr3:uid="{006AB109-C8C4-481F-9928-E08323071828}" name="Nome do segmento 3"/>
    <tableColumn id="5" xr3:uid="{EB44EEC9-6289-420D-8B08-2B070B453C8F}" name="Geral" totalsRowFunction="sum" dataDxfId="9" totalsRowDxfId="8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sira os itens de Outros custos e os Nomes de segmento nesta tabela. O valor Geral é calculado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MétricasResumidas" displayName="MétricasResumidas" ref="B31:F35" totalsRowShown="0" headerRowDxfId="7" dataDxfId="6" tableBorderDxfId="5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Métricas resumidas:" dataDxfId="4"/>
    <tableColumn id="2" xr3:uid="{9E43E618-026B-4D44-A36C-885CBB396DE2}" name="Nome do segmento 1" dataDxfId="3"/>
    <tableColumn id="3" xr3:uid="{1A4E351A-D79D-4D8F-BB0A-D7AA5DA4ACDE}" name="Nome do segmento 2" dataDxfId="2"/>
    <tableColumn id="4" xr3:uid="{279518E1-470B-4CB6-8D22-1EA0D0AC105B}" name="Nome do segmento 3" dataDxfId="1"/>
    <tableColumn id="5" xr3:uid="{04E0D2C1-5A60-42D3-9960-5E93E7B89132}" name="Tendência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sira os Nomes de segmento nesta tabela. O custo de cada item de Métrica resumida e as Linhas de tendências e os itens são calculadas automaticamente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workbookViewId="0">
      <selection activeCell="H6" sqref="H6"/>
    </sheetView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2" ht="30" customHeight="1" x14ac:dyDescent="0.3">
      <c r="B1" s="29" t="s">
        <v>0</v>
      </c>
    </row>
    <row r="2" spans="2:2" ht="30" customHeight="1" x14ac:dyDescent="0.3">
      <c r="B2" s="31" t="s">
        <v>1</v>
      </c>
    </row>
    <row r="3" spans="2:2" ht="30" customHeight="1" x14ac:dyDescent="0.3">
      <c r="B3" s="31" t="s">
        <v>2</v>
      </c>
    </row>
    <row r="4" spans="2:2" ht="30" customHeight="1" x14ac:dyDescent="0.3">
      <c r="B4" s="31" t="s">
        <v>3</v>
      </c>
    </row>
    <row r="5" spans="2:2" ht="35.25" customHeight="1" x14ac:dyDescent="0.3">
      <c r="B5" s="32" t="s">
        <v>4</v>
      </c>
    </row>
    <row r="6" spans="2:2" ht="58.5" customHeight="1" x14ac:dyDescent="0.3">
      <c r="B6" s="31" t="s">
        <v>5</v>
      </c>
    </row>
    <row r="7" spans="2:2" ht="30" customHeight="1" x14ac:dyDescent="0.3">
      <c r="B7" s="3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tabSelected="1" workbookViewId="0">
      <selection activeCell="J12" sqref="J12"/>
    </sheetView>
  </sheetViews>
  <sheetFormatPr defaultColWidth="9.140625" defaultRowHeight="15" customHeight="1" x14ac:dyDescent="0.3"/>
  <cols>
    <col min="1" max="1" width="1.85546875" style="25" customWidth="1"/>
    <col min="2" max="2" width="46.7109375" style="1" customWidth="1"/>
    <col min="3" max="5" width="20.28515625" style="1" bestFit="1" customWidth="1"/>
    <col min="6" max="6" width="20.28515625" style="1" customWidth="1"/>
    <col min="7" max="16384" width="9.140625" style="1"/>
  </cols>
  <sheetData>
    <row r="1" spans="1:6" ht="9.9499999999999993" customHeight="1" x14ac:dyDescent="0.3">
      <c r="A1" s="24" t="s">
        <v>7</v>
      </c>
    </row>
    <row r="2" spans="1:6" ht="33" x14ac:dyDescent="0.3">
      <c r="A2" s="25" t="s">
        <v>8</v>
      </c>
      <c r="B2" s="10" t="s">
        <v>17</v>
      </c>
      <c r="C2" s="10"/>
      <c r="D2" s="10"/>
      <c r="E2" s="10"/>
      <c r="F2" s="10"/>
    </row>
    <row r="3" spans="1:6" ht="27" x14ac:dyDescent="0.3">
      <c r="A3" s="25" t="s">
        <v>9</v>
      </c>
      <c r="B3" s="11" t="s">
        <v>18</v>
      </c>
      <c r="C3" s="11"/>
      <c r="D3" s="11"/>
      <c r="E3" s="11"/>
      <c r="F3" s="11"/>
    </row>
    <row r="4" spans="1:6" ht="19.5" x14ac:dyDescent="0.3">
      <c r="A4" s="25" t="s">
        <v>10</v>
      </c>
      <c r="B4" s="14" t="s">
        <v>19</v>
      </c>
      <c r="C4" s="4"/>
      <c r="D4" s="4"/>
      <c r="E4" s="4"/>
      <c r="F4" s="4"/>
    </row>
    <row r="5" spans="1:6" s="19" customFormat="1" ht="46.5" customHeight="1" x14ac:dyDescent="0.3">
      <c r="A5" s="26" t="s">
        <v>11</v>
      </c>
      <c r="B5" s="20" t="s">
        <v>20</v>
      </c>
      <c r="C5" s="21"/>
    </row>
    <row r="6" spans="1:6" ht="15" customHeight="1" x14ac:dyDescent="0.3">
      <c r="A6" s="25" t="s">
        <v>12</v>
      </c>
      <c r="B6" s="22" t="s">
        <v>21</v>
      </c>
      <c r="C6" s="22" t="s">
        <v>46</v>
      </c>
      <c r="D6" s="22" t="s">
        <v>47</v>
      </c>
      <c r="E6" s="22" t="s">
        <v>48</v>
      </c>
      <c r="F6" s="22" t="s">
        <v>49</v>
      </c>
    </row>
    <row r="7" spans="1:6" ht="15" customHeight="1" x14ac:dyDescent="0.3">
      <c r="B7" s="12" t="s">
        <v>22</v>
      </c>
      <c r="C7" s="34">
        <v>5</v>
      </c>
      <c r="D7" s="34">
        <v>8</v>
      </c>
      <c r="E7" s="34">
        <v>8</v>
      </c>
      <c r="F7" s="35">
        <f>SUM(C7:E7)</f>
        <v>21</v>
      </c>
    </row>
    <row r="8" spans="1:6" ht="15" customHeight="1" x14ac:dyDescent="0.3">
      <c r="B8" s="12" t="s">
        <v>23</v>
      </c>
      <c r="C8" s="34">
        <v>2</v>
      </c>
      <c r="D8" s="34">
        <v>4</v>
      </c>
      <c r="E8" s="34">
        <v>4</v>
      </c>
      <c r="F8" s="35">
        <f>SUM(C8:E8)</f>
        <v>10</v>
      </c>
    </row>
    <row r="9" spans="1:6" ht="15" customHeight="1" x14ac:dyDescent="0.3">
      <c r="B9" s="12" t="s">
        <v>24</v>
      </c>
      <c r="C9" s="34">
        <v>-1</v>
      </c>
      <c r="D9" s="34">
        <v>-2</v>
      </c>
      <c r="E9" s="34">
        <v>-2</v>
      </c>
      <c r="F9" s="35">
        <f>SUM(C9:E9)</f>
        <v>-5</v>
      </c>
    </row>
    <row r="10" spans="1:6" ht="15" customHeight="1" x14ac:dyDescent="0.3">
      <c r="B10" s="18" t="s">
        <v>25</v>
      </c>
      <c r="C10" s="36">
        <f>SUBTOTAL(109,AtividadeDoCliente[Nome do segmento 1])</f>
        <v>6</v>
      </c>
      <c r="D10" s="36">
        <f>SUBTOTAL(109,AtividadeDoCliente[Nome do segmento 2])</f>
        <v>10</v>
      </c>
      <c r="E10" s="36">
        <f>SUBTOTAL(109,AtividadeDoCliente[Nome do segmento 3])</f>
        <v>10</v>
      </c>
      <c r="F10" s="37">
        <f>SUBTOTAL(109,AtividadeDoCliente[Geral])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13</v>
      </c>
      <c r="B12" s="22" t="s">
        <v>26</v>
      </c>
      <c r="C12" s="22" t="s">
        <v>46</v>
      </c>
      <c r="D12" s="22" t="s">
        <v>47</v>
      </c>
      <c r="E12" s="22" t="s">
        <v>48</v>
      </c>
      <c r="F12" s="22" t="s">
        <v>49</v>
      </c>
    </row>
    <row r="13" spans="1:6" ht="15" customHeight="1" x14ac:dyDescent="0.3">
      <c r="B13" s="12" t="s">
        <v>27</v>
      </c>
      <c r="C13" s="38">
        <v>1500000</v>
      </c>
      <c r="D13" s="38">
        <v>1800000</v>
      </c>
      <c r="E13" s="38">
        <v>2500000</v>
      </c>
      <c r="F13" s="39">
        <f>SUM(AnáliseDaLucratividade[[#This Row],[Nome do segmento 1]:[Nome do segmento 3]])</f>
        <v>5800000</v>
      </c>
    </row>
    <row r="14" spans="1:6" ht="15" customHeight="1" x14ac:dyDescent="0.3">
      <c r="B14" s="15" t="s">
        <v>28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SUM(AnáliseDaLucratividade[[#This Row],[Nome do segmento 1]:[Nome do segmento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51</v>
      </c>
      <c r="B16" s="22" t="s">
        <v>29</v>
      </c>
      <c r="C16" s="22" t="s">
        <v>46</v>
      </c>
      <c r="D16" s="22" t="s">
        <v>47</v>
      </c>
      <c r="E16" s="22" t="s">
        <v>48</v>
      </c>
      <c r="F16" s="22" t="s">
        <v>49</v>
      </c>
    </row>
    <row r="17" spans="1:6" ht="15" customHeight="1" x14ac:dyDescent="0.3">
      <c r="B17" s="12" t="s">
        <v>30</v>
      </c>
      <c r="C17" s="38">
        <v>1000000</v>
      </c>
      <c r="D17" s="38">
        <v>1400000</v>
      </c>
      <c r="E17" s="38">
        <v>1400000</v>
      </c>
      <c r="F17" s="39">
        <f>SUM(C17:E17)</f>
        <v>3800000</v>
      </c>
    </row>
    <row r="18" spans="1:6" ht="15" customHeight="1" x14ac:dyDescent="0.3">
      <c r="B18" s="12" t="s">
        <v>31</v>
      </c>
      <c r="C18" s="38">
        <v>200000</v>
      </c>
      <c r="D18" s="38">
        <v>100000</v>
      </c>
      <c r="E18" s="38">
        <v>100000</v>
      </c>
      <c r="F18" s="39">
        <f>SUM(C18:E18)</f>
        <v>400000</v>
      </c>
    </row>
    <row r="19" spans="1:6" ht="15" customHeight="1" x14ac:dyDescent="0.3">
      <c r="B19" s="13" t="s">
        <v>32</v>
      </c>
      <c r="C19" s="39">
        <f>SUM(C17:C18)</f>
        <v>1200000</v>
      </c>
      <c r="D19" s="39">
        <f>SUM(D17:D18)</f>
        <v>1500000</v>
      </c>
      <c r="E19" s="39">
        <f>SUM(E17:E18)</f>
        <v>1500000</v>
      </c>
      <c r="F19" s="39">
        <f>SUM(F17:F18)</f>
        <v>4200000</v>
      </c>
    </row>
    <row r="20" spans="1:6" ht="15" customHeight="1" x14ac:dyDescent="0.3">
      <c r="B20" s="13" t="s">
        <v>33</v>
      </c>
      <c r="C20" s="39">
        <f>+C13-C19</f>
        <v>300000</v>
      </c>
      <c r="D20" s="39">
        <f>+D13-D19</f>
        <v>300000</v>
      </c>
      <c r="E20" s="39">
        <f>+E13-E19</f>
        <v>1000000</v>
      </c>
      <c r="F20" s="39">
        <f>+F13-F19</f>
        <v>1600000</v>
      </c>
    </row>
    <row r="21" spans="1:6" ht="15" customHeight="1" x14ac:dyDescent="0.3">
      <c r="B21" s="17" t="s">
        <v>28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14</v>
      </c>
      <c r="B23" s="22" t="s">
        <v>34</v>
      </c>
      <c r="C23" s="22" t="s">
        <v>46</v>
      </c>
      <c r="D23" s="22" t="s">
        <v>47</v>
      </c>
      <c r="E23" s="22" t="s">
        <v>48</v>
      </c>
      <c r="F23" s="22" t="s">
        <v>49</v>
      </c>
    </row>
    <row r="24" spans="1:6" ht="15" customHeight="1" x14ac:dyDescent="0.3">
      <c r="B24" s="12" t="s">
        <v>35</v>
      </c>
      <c r="C24" s="38">
        <v>105000</v>
      </c>
      <c r="D24" s="38">
        <v>120000</v>
      </c>
      <c r="E24" s="38">
        <v>235000</v>
      </c>
      <c r="F24" s="39">
        <f>SUM(OutrosCustos[[#This Row],[Nome do segmento 1]:[Nome do segmento 3]])</f>
        <v>460000</v>
      </c>
    </row>
    <row r="25" spans="1:6" ht="15" customHeight="1" x14ac:dyDescent="0.3">
      <c r="B25" s="12" t="s">
        <v>36</v>
      </c>
      <c r="C25" s="38">
        <v>150000</v>
      </c>
      <c r="D25" s="38">
        <v>125000</v>
      </c>
      <c r="E25" s="38">
        <v>275000</v>
      </c>
      <c r="F25" s="39">
        <f>SUM(C25:E25)</f>
        <v>550000</v>
      </c>
    </row>
    <row r="26" spans="1:6" ht="15" customHeight="1" x14ac:dyDescent="0.3">
      <c r="B26" s="12" t="s">
        <v>37</v>
      </c>
      <c r="C26" s="38">
        <v>80000</v>
      </c>
      <c r="D26" s="38">
        <v>190000</v>
      </c>
      <c r="E26" s="38">
        <v>140000</v>
      </c>
      <c r="F26" s="39">
        <f>SUM(C26:E26)</f>
        <v>410000</v>
      </c>
    </row>
    <row r="27" spans="1:6" ht="15" customHeight="1" x14ac:dyDescent="0.3">
      <c r="B27" s="13" t="s">
        <v>38</v>
      </c>
      <c r="C27" s="39">
        <f>SUM(C24:C26)</f>
        <v>335000</v>
      </c>
      <c r="D27" s="39">
        <f>SUM(D24:D26)</f>
        <v>435000</v>
      </c>
      <c r="E27" s="39">
        <f>SUM(E24:E26)</f>
        <v>650000</v>
      </c>
      <c r="F27" s="39">
        <f>SUM(F24:F26)</f>
        <v>1420000</v>
      </c>
    </row>
    <row r="28" spans="1:6" ht="15" customHeight="1" x14ac:dyDescent="0.3">
      <c r="B28" s="13" t="s">
        <v>39</v>
      </c>
      <c r="C28" s="39">
        <f>+C20-C27</f>
        <v>-35000</v>
      </c>
      <c r="D28" s="39">
        <f>+D20-D27</f>
        <v>-135000</v>
      </c>
      <c r="E28" s="39">
        <f>+E20-E27</f>
        <v>350000</v>
      </c>
      <c r="F28" s="39">
        <f>SUM(C28:E28)</f>
        <v>180000</v>
      </c>
    </row>
    <row r="29" spans="1:6" ht="15" customHeight="1" x14ac:dyDescent="0.3">
      <c r="B29" s="17" t="s">
        <v>28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15</v>
      </c>
      <c r="B31" s="22" t="s">
        <v>40</v>
      </c>
      <c r="C31" s="23" t="s">
        <v>46</v>
      </c>
      <c r="D31" s="23" t="s">
        <v>47</v>
      </c>
      <c r="E31" s="23" t="s">
        <v>48</v>
      </c>
      <c r="F31" s="23" t="s">
        <v>50</v>
      </c>
    </row>
    <row r="32" spans="1:6" ht="15" customHeight="1" x14ac:dyDescent="0.3">
      <c r="B32" s="12" t="s">
        <v>41</v>
      </c>
      <c r="C32" s="39">
        <f>+C24/C8</f>
        <v>52500</v>
      </c>
      <c r="D32" s="39">
        <f>+D24/D8</f>
        <v>30000</v>
      </c>
      <c r="E32" s="39">
        <f>+E24/E8</f>
        <v>58750</v>
      </c>
      <c r="F32" s="38"/>
    </row>
    <row r="33" spans="1:6" ht="15" customHeight="1" x14ac:dyDescent="0.3">
      <c r="B33" s="12" t="s">
        <v>42</v>
      </c>
      <c r="C33" s="39">
        <f>-C26/C9</f>
        <v>80000</v>
      </c>
      <c r="D33" s="39">
        <f>-D26/D9</f>
        <v>95000</v>
      </c>
      <c r="E33" s="39">
        <f>-E26/E9</f>
        <v>70000</v>
      </c>
      <c r="F33" s="38"/>
    </row>
    <row r="34" spans="1:6" ht="15" customHeight="1" x14ac:dyDescent="0.3">
      <c r="B34" s="12" t="s">
        <v>43</v>
      </c>
      <c r="C34" s="39">
        <f>+C26/AtividadeDoCliente[[#Totals],[Nome do segmento 1]]</f>
        <v>13333.333333333334</v>
      </c>
      <c r="D34" s="39">
        <f>+D25/AtividadeDoCliente[[#Totals],[Nome do segmento 2]]</f>
        <v>12500</v>
      </c>
      <c r="E34" s="39">
        <f>+E25/AtividadeDoCliente[[#Totals],[Nome do segmento 3]]</f>
        <v>27500</v>
      </c>
      <c r="F34" s="38"/>
    </row>
    <row r="35" spans="1:6" ht="15" customHeight="1" x14ac:dyDescent="0.3">
      <c r="B35" s="15" t="s">
        <v>44</v>
      </c>
      <c r="C35" s="40">
        <f>+C29/AtividadeDoCliente[[#Totals],[Nome do segmento 1]]</f>
        <v>0</v>
      </c>
      <c r="D35" s="40">
        <f>+D28/AtividadeDoCliente[[#Totals],[Nome do segmento 2]]</f>
        <v>-13500</v>
      </c>
      <c r="E35" s="40">
        <f>+E28/AtividadeDoCliente[[#Totals],[Nome do segmento 3]]</f>
        <v>35000</v>
      </c>
      <c r="F35" s="41"/>
    </row>
    <row r="36" spans="1:6" ht="15" customHeight="1" x14ac:dyDescent="0.3">
      <c r="B36" s="5"/>
      <c r="C36" s="28"/>
    </row>
    <row r="37" spans="1:6" ht="237.95" customHeight="1" x14ac:dyDescent="0.3">
      <c r="A37" s="25" t="s">
        <v>16</v>
      </c>
      <c r="B37" s="42" t="s">
        <v>45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91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'Lucratividade do cliente'!C32:E32</xm:f>
              <xm:sqref>F32</xm:sqref>
            </x14:sparkline>
            <x14:sparkline>
              <xm:f>'Lucratividade do cliente'!C33:E33</xm:f>
              <xm:sqref>F33</xm:sqref>
            </x14:sparkline>
            <x14:sparkline>
              <xm:f>'Lucratividade do cliente'!C34:E34</xm:f>
              <xm:sqref>F34</xm:sqref>
            </x14:sparkline>
            <x14:sparkline>
              <xm:f>'Lucratividade do cliente'!C35:E35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Início</vt:lpstr>
      <vt:lpstr>Lucratividade do cliente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2018-05-24T06:59:28Z</dcterms:created>
  <dcterms:modified xsi:type="dcterms:W3CDTF">2019-10-10T11:50:54Z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2018-05-24T06:59:35.0401493Z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