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filterPrivacy="1" codeName="ThisWorkbook"/>
  <xr:revisionPtr revIDLastSave="0" documentId="8_{ADCDF84B-BDB3-4764-A29D-49489F9A9E41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gistro de cheques" sheetId="1" r:id="rId1"/>
  </sheets>
  <definedNames>
    <definedName name="RegiãoDoTítuloDaColuna1..H3.1">'Registro de cheques'!$H$2</definedName>
    <definedName name="SALDO_ATUAL">RegistroDeCheques[[#Totals],[SALDO]]</definedName>
    <definedName name="TítuloDaColuna1">RegistroDeCheques[[#Headers],[CHEQUE/CÓDIGO]]</definedName>
    <definedName name="_xlnm.Print_Titles" localSheetId="0">'Registro de cheques'!$6:$6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  <c r="C7" i="1" l="1"/>
  <c r="C8" i="1"/>
  <c r="C9" i="1"/>
  <c r="C10" i="1"/>
  <c r="C11" i="1"/>
  <c r="C12" i="1"/>
  <c r="H7" i="1" l="1"/>
  <c r="H8" i="1" s="1"/>
  <c r="H9" i="1" s="1"/>
  <c r="H10" i="1" s="1"/>
  <c r="H11" i="1" l="1"/>
  <c r="H12" i="1" s="1"/>
  <c r="F13" i="1"/>
  <c r="G13" i="1"/>
  <c r="H13" i="1" l="1"/>
  <c r="H3" i="1" s="1"/>
</calcChain>
</file>

<file path=xl/sharedStrings.xml><?xml version="1.0" encoding="utf-8"?>
<sst xmlns="http://schemas.openxmlformats.org/spreadsheetml/2006/main" count="30" uniqueCount="30">
  <si>
    <t>Registro de cheques</t>
  </si>
  <si>
    <t>LEGENDA</t>
  </si>
  <si>
    <r>
      <rPr>
        <sz val="11"/>
        <color theme="1" tint="0.249977111117893"/>
        <rFont val="Trebuchet MS"/>
        <family val="2"/>
        <scheme val="minor"/>
      </rPr>
      <t>CD</t>
    </r>
    <r>
      <rPr>
        <sz val="11"/>
        <color theme="1" tint="0.34998626667073579"/>
        <rFont val="Trebuchet MS"/>
        <family val="2"/>
        <scheme val="minor"/>
      </rPr>
      <t xml:space="preserve"> = cartão de débito</t>
    </r>
  </si>
  <si>
    <r>
      <rPr>
        <sz val="11"/>
        <color theme="1" tint="0.249977111117893"/>
        <rFont val="Trebuchet MS"/>
        <family val="2"/>
        <scheme val="minor"/>
      </rPr>
      <t>RCE</t>
    </r>
    <r>
      <rPr>
        <sz val="11"/>
        <color theme="1" tint="0.34998626667073579"/>
        <rFont val="Trebuchet MS"/>
        <family val="2"/>
        <scheme val="minor"/>
      </rPr>
      <t xml:space="preserve"> = retirada em caixa eletrônico</t>
    </r>
  </si>
  <si>
    <r>
      <rPr>
        <sz val="11"/>
        <color theme="1" tint="0.249977111117893"/>
        <rFont val="Trebuchet MS"/>
        <family val="2"/>
        <scheme val="minor"/>
      </rPr>
      <t>DCE</t>
    </r>
    <r>
      <rPr>
        <sz val="11"/>
        <color theme="1" tint="0.34998626667073579"/>
        <rFont val="Trebuchet MS"/>
        <family val="2"/>
        <scheme val="minor"/>
      </rPr>
      <t xml:space="preserve"> = depósito em caixa eletrônico </t>
    </r>
  </si>
  <si>
    <t>CHEQUE/CÓDIGO</t>
  </si>
  <si>
    <t>DCE</t>
  </si>
  <si>
    <t>CD</t>
  </si>
  <si>
    <t>RCE</t>
  </si>
  <si>
    <t>PCO</t>
  </si>
  <si>
    <t>Totais</t>
  </si>
  <si>
    <t>DATA</t>
  </si>
  <si>
    <r>
      <rPr>
        <sz val="11"/>
        <color theme="1" tint="0.249977111117893"/>
        <rFont val="Trebuchet MS"/>
        <family val="2"/>
        <scheme val="minor"/>
      </rPr>
      <t>DA</t>
    </r>
    <r>
      <rPr>
        <sz val="11"/>
        <color theme="1" tint="0.34998626667073579"/>
        <rFont val="Trebuchet MS"/>
        <family val="2"/>
        <scheme val="minor"/>
      </rPr>
      <t xml:space="preserve"> = débito automático </t>
    </r>
  </si>
  <si>
    <r>
      <rPr>
        <sz val="11"/>
        <color theme="1" tint="0.249977111117893"/>
        <rFont val="Trebuchet MS"/>
        <family val="2"/>
        <scheme val="minor"/>
      </rPr>
      <t>PCO</t>
    </r>
    <r>
      <rPr>
        <sz val="11"/>
        <color theme="1" tint="0.34998626667073579"/>
        <rFont val="Trebuchet MS"/>
        <family val="2"/>
        <scheme val="minor"/>
      </rPr>
      <t xml:space="preserve"> = pagamento de contas online</t>
    </r>
  </si>
  <si>
    <r>
      <rPr>
        <sz val="11"/>
        <color theme="1" tint="0.249977111117893"/>
        <rFont val="Trebuchet MS"/>
        <family val="2"/>
        <scheme val="minor"/>
      </rPr>
      <t>TO</t>
    </r>
    <r>
      <rPr>
        <sz val="11"/>
        <color theme="1" tint="0.34998626667073579"/>
        <rFont val="Trebuchet MS"/>
        <family val="2"/>
        <scheme val="minor"/>
      </rPr>
      <t xml:space="preserve"> = transferência online ou por telefone</t>
    </r>
  </si>
  <si>
    <t>TRANSAÇÃO</t>
  </si>
  <si>
    <t>Woodgrove Bank</t>
  </si>
  <si>
    <t>Escola de Belas Artes</t>
  </si>
  <si>
    <t>Folha de pagamento</t>
  </si>
  <si>
    <t>Southridge Video</t>
  </si>
  <si>
    <t>Companhia telefônica</t>
  </si>
  <si>
    <t>DESCRIÇÃO</t>
  </si>
  <si>
    <t>Saldo inicial</t>
  </si>
  <si>
    <t>Aula de artes da Brenda – 6 semanas</t>
  </si>
  <si>
    <t>Aluguel de filme + R$ 10 de reembolso</t>
  </si>
  <si>
    <t>Dinheiro para o jantar</t>
  </si>
  <si>
    <t>RETIRADA</t>
  </si>
  <si>
    <t>DEPÓSITO</t>
  </si>
  <si>
    <t>SALDO ATUAL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</si>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</sst>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_);_(* \(#,##0\);_(* &quot;-&quot;_);_(@_)"/>
    <numFmt numFmtId="165" formatCode="_(* #,##0.00_);_(* \(#,##0.00\);_(* &quot;-&quot;??_);_(@_)"/>
    <numFmt numFmtId="166" formatCode="&quot;R$&quot;\ #,##0.00"/>
  </numFmts>
  <fonts count="23" x14ac:knownFonts="1">
    <font>
      <sz val="11"/>
      <color theme="1" tint="0.2499465926084170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6.5"/>
      <color theme="4"/>
      <name val="Trebuchet MS"/>
      <family val="2"/>
      <scheme val="minor"/>
    </font>
    <font>
      <sz val="11"/>
      <color theme="1" tint="0.24994659260841701"/>
      <name val="Trebuchet MS"/>
      <family val="2"/>
      <scheme val="minor"/>
    </font>
    <font>
      <sz val="11"/>
      <color theme="4" tint="-0.24994659260841701"/>
      <name val="Sylfaen"/>
      <family val="1"/>
      <scheme val="major"/>
    </font>
    <font>
      <sz val="11"/>
      <name val="Sylfaen"/>
      <family val="1"/>
      <scheme val="major"/>
    </font>
    <font>
      <sz val="16.5"/>
      <color theme="4" tint="-0.24994659260841701"/>
      <name val="Trebuchet MS"/>
      <family val="2"/>
      <scheme val="minor"/>
    </font>
    <font>
      <b/>
      <sz val="11"/>
      <color theme="4" tint="-0.24994659260841701"/>
      <name val="Trebuchet MS"/>
      <family val="2"/>
      <scheme val="minor"/>
    </font>
    <font>
      <sz val="11"/>
      <color theme="1" tint="0.34998626667073579"/>
      <name val="Sylfaen"/>
      <family val="1"/>
      <scheme val="major"/>
    </font>
    <font>
      <sz val="11"/>
      <color theme="1" tint="0.34998626667073579"/>
      <name val="Trebuchet MS"/>
      <family val="2"/>
      <scheme val="minor"/>
    </font>
    <font>
      <sz val="11"/>
      <color theme="1" tint="0.249977111117893"/>
      <name val="Trebuchet MS"/>
      <family val="2"/>
      <scheme val="minor"/>
    </font>
    <font>
      <sz val="11"/>
      <color theme="2" tint="-0.749961851863155"/>
      <name val="Sylfaen"/>
      <family val="1"/>
      <scheme val="major"/>
    </font>
    <font>
      <sz val="27"/>
      <color theme="4"/>
      <name val="Sylfaen"/>
      <family val="1"/>
      <scheme val="maj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horizontal="left" wrapText="1" indent="1"/>
    </xf>
    <xf numFmtId="0" fontId="12" fillId="0" borderId="0" applyNumberFormat="0" applyFill="0" applyBorder="0" applyProtection="0">
      <alignment horizontal="left" vertical="center"/>
    </xf>
    <xf numFmtId="0" fontId="8" fillId="0" borderId="1" applyNumberFormat="0" applyFill="0" applyProtection="0">
      <alignment vertical="center"/>
    </xf>
    <xf numFmtId="0" fontId="5" fillId="0" borderId="0" applyNumberFormat="0" applyFont="0" applyFill="0" applyBorder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6" fillId="0" borderId="0" applyFill="0" applyBorder="0" applyProtection="0">
      <alignment horizontal="left" vertical="top"/>
    </xf>
    <xf numFmtId="166" fontId="3" fillId="0" borderId="0" applyFill="0" applyBorder="0" applyProtection="0">
      <alignment horizontal="right" indent="1"/>
    </xf>
    <xf numFmtId="9" fontId="3" fillId="0" borderId="0" applyFill="0" applyBorder="0" applyAlignment="0" applyProtection="0"/>
    <xf numFmtId="14" fontId="3" fillId="0" borderId="0" applyFont="0" applyFill="0" applyBorder="0">
      <alignment horizontal="right" indent="1"/>
    </xf>
    <xf numFmtId="0" fontId="3" fillId="0" borderId="0" applyNumberFormat="0" applyFont="0" applyFill="0" applyBorder="0">
      <alignment horizontal="center"/>
    </xf>
    <xf numFmtId="0" fontId="9" fillId="0" borderId="0" applyNumberFormat="0" applyFill="0" applyBorder="0" applyProtection="0">
      <alignment horizontal="left"/>
    </xf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3" applyNumberFormat="0" applyAlignment="0" applyProtection="0"/>
    <xf numFmtId="0" fontId="17" fillId="6" borderId="4" applyNumberFormat="0" applyAlignment="0" applyProtection="0"/>
    <xf numFmtId="0" fontId="18" fillId="6" borderId="3" applyNumberFormat="0" applyAlignment="0" applyProtection="0"/>
    <xf numFmtId="0" fontId="19" fillId="0" borderId="5" applyNumberFormat="0" applyFill="0" applyAlignment="0" applyProtection="0"/>
    <xf numFmtId="0" fontId="20" fillId="7" borderId="6" applyNumberFormat="0" applyAlignment="0" applyProtection="0"/>
    <xf numFmtId="0" fontId="21" fillId="0" borderId="0" applyNumberFormat="0" applyFill="0" applyBorder="0" applyAlignment="0" applyProtection="0"/>
    <xf numFmtId="0" fontId="3" fillId="8" borderId="7" applyNumberFormat="0" applyFont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>
      <alignment horizontal="left" wrapText="1" indent="1"/>
    </xf>
    <xf numFmtId="0" fontId="12" fillId="0" borderId="0" xfId="1">
      <alignment horizontal="left" vertical="center"/>
    </xf>
    <xf numFmtId="166" fontId="2" fillId="0" borderId="2" xfId="9" applyFont="1" applyBorder="1">
      <alignment horizontal="left" vertical="top"/>
    </xf>
    <xf numFmtId="0" fontId="8" fillId="0" borderId="1" xfId="2">
      <alignment vertical="center"/>
    </xf>
    <xf numFmtId="0" fontId="9" fillId="0" borderId="0" xfId="14">
      <alignment horizontal="left"/>
    </xf>
    <xf numFmtId="0" fontId="0" fillId="0" borderId="0" xfId="0" applyFont="1" applyFill="1" applyBorder="1">
      <alignment horizontal="left" wrapText="1" indent="1"/>
    </xf>
    <xf numFmtId="14" fontId="0" fillId="0" borderId="0" xfId="12" applyFont="1">
      <alignment horizontal="right" indent="1"/>
    </xf>
    <xf numFmtId="166" fontId="3" fillId="0" borderId="0" xfId="10">
      <alignment horizontal="right" indent="1"/>
    </xf>
    <xf numFmtId="0" fontId="0" fillId="0" borderId="0" xfId="13" applyFont="1">
      <alignment horizontal="center"/>
    </xf>
    <xf numFmtId="166" fontId="0" fillId="0" borderId="0" xfId="0" applyNumberFormat="1" applyFont="1" applyFill="1" applyBorder="1" applyAlignment="1">
      <alignment horizontal="right" vertical="center" indent="1"/>
    </xf>
    <xf numFmtId="0" fontId="9" fillId="0" borderId="0" xfId="14">
      <alignment horizontal="left"/>
    </xf>
  </cellXfs>
  <cellStyles count="49">
    <cellStyle name="20% - Ênfase1" xfId="26" builtinId="30" customBuiltin="1"/>
    <cellStyle name="20% - Ênfase2" xfId="30" builtinId="34" customBuiltin="1"/>
    <cellStyle name="20% - Ênfase3" xfId="34" builtinId="38" customBuiltin="1"/>
    <cellStyle name="20% - Ênfase4" xfId="38" builtinId="42" customBuiltin="1"/>
    <cellStyle name="20% - Ênfase5" xfId="42" builtinId="46" customBuiltin="1"/>
    <cellStyle name="20% - Ênfase6" xfId="46" builtinId="50" customBuiltin="1"/>
    <cellStyle name="40% - Ênfase1" xfId="27" builtinId="31" customBuiltin="1"/>
    <cellStyle name="40% - Ênfase2" xfId="31" builtinId="35" customBuiltin="1"/>
    <cellStyle name="40% - Ênfase3" xfId="35" builtinId="39" customBuiltin="1"/>
    <cellStyle name="40% - Ênfase4" xfId="39" builtinId="43" customBuiltin="1"/>
    <cellStyle name="40% - Ênfase5" xfId="43" builtinId="47" customBuiltin="1"/>
    <cellStyle name="40% - Ênfase6" xfId="47" builtinId="51" customBuiltin="1"/>
    <cellStyle name="60% - Ênfase1" xfId="28" builtinId="32" customBuiltin="1"/>
    <cellStyle name="60% - Ênfase2" xfId="32" builtinId="36" customBuiltin="1"/>
    <cellStyle name="60% - Ênfase3" xfId="36" builtinId="40" customBuiltin="1"/>
    <cellStyle name="60% - Ênfase4" xfId="40" builtinId="44" customBuiltin="1"/>
    <cellStyle name="60% - Ênfase5" xfId="44" builtinId="48" customBuiltin="1"/>
    <cellStyle name="60% - Ênfase6" xfId="48" builtinId="52" customBuiltin="1"/>
    <cellStyle name="Bom" xfId="15" builtinId="26" customBuiltin="1"/>
    <cellStyle name="Cálculo" xfId="20" builtinId="22" customBuiltin="1"/>
    <cellStyle name="Célula de Verificação" xfId="22" builtinId="23" customBuiltin="1"/>
    <cellStyle name="Célula Vinculada" xfId="21" builtinId="24" customBuiltin="1"/>
    <cellStyle name="Código de verificação" xfId="13" xr:uid="{00000000-0005-0000-0000-00001B000000}"/>
    <cellStyle name="Data" xfId="12" xr:uid="{00000000-0005-0000-0000-000020000000}"/>
    <cellStyle name="Ênfase1" xfId="25" builtinId="29" customBuiltin="1"/>
    <cellStyle name="Ênfase2" xfId="29" builtinId="33" customBuiltin="1"/>
    <cellStyle name="Ênfase3" xfId="33" builtinId="37" customBuiltin="1"/>
    <cellStyle name="Ênfase4" xfId="37" builtinId="41" customBuiltin="1"/>
    <cellStyle name="Ênfase5" xfId="41" builtinId="45" customBuiltin="1"/>
    <cellStyle name="Ênfase6" xfId="45" builtinId="49" customBuiltin="1"/>
    <cellStyle name="Entrada" xfId="18" builtinId="20" customBuiltin="1"/>
    <cellStyle name="Moeda" xfId="9" builtinId="4" customBuiltin="1"/>
    <cellStyle name="Moeda [0]" xfId="10" builtinId="7" customBuiltin="1"/>
    <cellStyle name="Neutro" xfId="17" builtinId="28" customBuiltin="1"/>
    <cellStyle name="Normal" xfId="0" builtinId="0" customBuiltin="1"/>
    <cellStyle name="Nota" xfId="24" builtinId="10" customBuiltin="1"/>
    <cellStyle name="Porcentagem" xfId="11" builtinId="5" customBuiltin="1"/>
    <cellStyle name="Ruim" xfId="16" builtinId="27" customBuiltin="1"/>
    <cellStyle name="Saída" xfId="19" builtinId="21" customBuiltin="1"/>
    <cellStyle name="Separador de milhares [0]" xfId="8" builtinId="6" customBuiltin="1"/>
    <cellStyle name="Texto de Aviso" xfId="23" builtinId="11" customBuiltin="1"/>
    <cellStyle name="Texto Explicativo" xfId="14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6" builtinId="25" customBuiltin="1"/>
    <cellStyle name="Vírgula" xfId="7" builtinId="3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color rgb="FFFF0000"/>
      </font>
    </dxf>
    <dxf>
      <fill>
        <patternFill>
          <bgColor theme="2"/>
        </patternFill>
      </fill>
    </dxf>
    <dxf>
      <font>
        <b/>
        <i val="0"/>
        <color theme="4" tint="-0.24994659260841701"/>
      </font>
      <border>
        <top style="thick">
          <color theme="2" tint="-0.24994659260841701"/>
        </top>
      </border>
    </dxf>
    <dxf>
      <font>
        <color theme="1" tint="0.24994659260841701"/>
      </font>
      <border>
        <bottom style="medium">
          <color theme="2" tint="-0.24994659260841701"/>
        </bottom>
      </border>
    </dxf>
    <dxf>
      <font>
        <color theme="1" tint="0.24994659260841701"/>
      </font>
    </dxf>
  </dxfs>
  <tableStyles count="1" defaultTableStyle="Registro de cheques" defaultPivotStyle="PivotStyleLight16">
    <tableStyle name="Registro de cheques" pivot="0" count="4" xr9:uid="{00000000-0011-0000-FFFF-FFFF00000000}">
      <tableStyleElement type="wholeTable" dxfId="11"/>
      <tableStyleElement type="headerRow" dxfId="10"/>
      <tableStyleElement type="totalRow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gistroDeCheques" displayName="RegistroDeCheques" ref="B6:H13" totalsRowCount="1">
  <autoFilter ref="B6:H12" xr:uid="{00000000-0009-0000-0100-000001000000}"/>
  <tableColumns count="7">
    <tableColumn id="1" xr3:uid="{00000000-0010-0000-0000-000001000000}" name="CHEQUE/CÓDIGO" totalsRowLabel="Totais" totalsRowDxfId="6"/>
    <tableColumn id="7" xr3:uid="{00000000-0010-0000-0000-000007000000}" name="DATA" totalsRowDxfId="5" dataCellStyle="Data"/>
    <tableColumn id="3" xr3:uid="{00000000-0010-0000-0000-000003000000}" name="TRANSAÇÃO" totalsRowFunction="custom" totalsRowDxfId="4">
      <totalsRowFormula>CONCATENATE("Contagem da transação: ",SUBTOTAL(103,RegistroDeCheques[TRANSAÇÃO]))</totalsRowFormula>
    </tableColumn>
    <tableColumn id="8" xr3:uid="{00000000-0010-0000-0000-000008000000}" name="DESCRIÇÃO" totalsRowDxfId="3"/>
    <tableColumn id="4" xr3:uid="{00000000-0010-0000-0000-000004000000}" name="RETIRADA" totalsRowFunction="sum" totalsRowDxfId="2"/>
    <tableColumn id="5" xr3:uid="{00000000-0010-0000-0000-000005000000}" name="DEPÓSITO" totalsRowFunction="sum" totalsRowDxfId="1"/>
    <tableColumn id="6" xr3:uid="{00000000-0010-0000-0000-000006000000}" name="SALDO" totalsRowFunction="custom" totalsRowDxfId="0">
      <calculatedColumnFormula>IFERROR(IF(ISBLANK(RegistroDeCheques[[#This Row],[RETIRADA]]),H6+RegistroDeCheques[[#This Row],[DEPÓSITO]],H6-RegistroDeCheques[[#This Row],[RETIRADA]]), "")</calculatedColumnFormula>
      <totalsRowFormula>RegistroDeCheques[[#Totals],[DEPÓSITO]]-RegistroDeCheques[[#Totals],[RETIRADA]]</totalsRowFormula>
    </tableColumn>
  </tableColumns>
  <tableStyleInfo name="Registro de cheques" showFirstColumn="0" showLastColumn="0" showRowStripes="1" showColumnStripes="0"/>
  <extLst>
    <ext xmlns:x14="http://schemas.microsoft.com/office/spreadsheetml/2009/9/main" uri="{504A1905-F514-4f6f-8877-14C23A59335A}">
      <x14:table altTextSummary="Tabela com o número de cheques ou código, data, transação, descrição, saque e depósito. O saldo é calculado automaticamente.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404040"/>
      </a:dk2>
      <a:lt2>
        <a:srgbClr val="F6F6F1"/>
      </a:lt2>
      <a:accent1>
        <a:srgbClr val="669933"/>
      </a:accent1>
      <a:accent2>
        <a:srgbClr val="E69216"/>
      </a:accent2>
      <a:accent3>
        <a:srgbClr val="609FC2"/>
      </a:accent3>
      <a:accent4>
        <a:srgbClr val="E6B819"/>
      </a:accent4>
      <a:accent5>
        <a:srgbClr val="DA695B"/>
      </a:accent5>
      <a:accent6>
        <a:srgbClr val="956895"/>
      </a:accent6>
      <a:hlink>
        <a:srgbClr val="609FC2"/>
      </a:hlink>
      <a:folHlink>
        <a:srgbClr val="956895"/>
      </a:folHlink>
    </a:clrScheme>
    <a:fontScheme name="Check Register">
      <a:majorFont>
        <a:latin typeface="Sylfaen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H13"/>
  <sheetViews>
    <sheetView showGridLines="0" tabSelected="1" zoomScaleNormal="100" workbookViewId="0">
      <selection activeCell="E2" sqref="E2"/>
    </sheetView>
  </sheetViews>
  <sheetFormatPr defaultRowHeight="30" customHeight="1" x14ac:dyDescent="0.3"/>
  <cols>
    <col min="1" max="1" width="2.625" customWidth="1"/>
    <col min="2" max="3" width="19.25" customWidth="1"/>
    <col min="4" max="4" width="35.5" customWidth="1"/>
    <col min="5" max="5" width="30" customWidth="1"/>
    <col min="6" max="7" width="17.375" customWidth="1"/>
    <col min="8" max="8" width="21.625" customWidth="1"/>
    <col min="9" max="9" width="2.625" customWidth="1"/>
  </cols>
  <sheetData>
    <row r="1" spans="2:8" ht="55.5" customHeight="1" x14ac:dyDescent="0.3">
      <c r="B1" s="1" t="s">
        <v>0</v>
      </c>
    </row>
    <row r="2" spans="2:8" ht="18.75" customHeight="1" x14ac:dyDescent="0.3">
      <c r="B2" s="3" t="s">
        <v>1</v>
      </c>
      <c r="C2" s="3"/>
      <c r="D2" s="3"/>
      <c r="H2" s="3" t="s">
        <v>28</v>
      </c>
    </row>
    <row r="3" spans="2:8" ht="21" customHeight="1" x14ac:dyDescent="0.3">
      <c r="B3" s="10" t="s">
        <v>2</v>
      </c>
      <c r="C3" s="10"/>
      <c r="D3" s="4" t="s">
        <v>12</v>
      </c>
      <c r="H3" s="2">
        <f>SALDO_ATUAL</f>
        <v>3311</v>
      </c>
    </row>
    <row r="4" spans="2:8" ht="15" customHeight="1" x14ac:dyDescent="0.3">
      <c r="B4" s="10" t="s">
        <v>3</v>
      </c>
      <c r="C4" s="10"/>
      <c r="D4" s="4" t="s">
        <v>13</v>
      </c>
    </row>
    <row r="5" spans="2:8" ht="15" customHeight="1" x14ac:dyDescent="0.3">
      <c r="B5" s="10" t="s">
        <v>4</v>
      </c>
      <c r="C5" s="10"/>
      <c r="D5" s="4" t="s">
        <v>14</v>
      </c>
    </row>
    <row r="6" spans="2:8" ht="30" customHeight="1" x14ac:dyDescent="0.3">
      <c r="B6" s="5" t="s">
        <v>5</v>
      </c>
      <c r="C6" s="5" t="s">
        <v>11</v>
      </c>
      <c r="D6" s="5" t="s">
        <v>15</v>
      </c>
      <c r="E6" s="5" t="s">
        <v>21</v>
      </c>
      <c r="F6" s="5" t="s">
        <v>26</v>
      </c>
      <c r="G6" s="5" t="s">
        <v>27</v>
      </c>
      <c r="H6" s="5" t="s">
        <v>29</v>
      </c>
    </row>
    <row r="7" spans="2:8" ht="33" customHeight="1" x14ac:dyDescent="0.3">
      <c r="B7" s="8"/>
      <c r="C7" s="6">
        <f ca="1">TODAY()-19</f>
        <v>43744</v>
      </c>
      <c r="D7" s="5" t="s">
        <v>16</v>
      </c>
      <c r="E7" s="5" t="s">
        <v>22</v>
      </c>
      <c r="F7" s="7"/>
      <c r="G7" s="7">
        <v>2000</v>
      </c>
      <c r="H7" s="7">
        <f>IFERROR(RegistroDeCheques[[#This Row],[DEPÓSITO]], "")</f>
        <v>2000</v>
      </c>
    </row>
    <row r="8" spans="2:8" ht="33" customHeight="1" x14ac:dyDescent="0.3">
      <c r="B8" s="8">
        <v>1001</v>
      </c>
      <c r="C8" s="6">
        <f ca="1">TODAY()-11</f>
        <v>43752</v>
      </c>
      <c r="D8" s="5" t="s">
        <v>17</v>
      </c>
      <c r="E8" s="5" t="s">
        <v>23</v>
      </c>
      <c r="F8" s="7">
        <v>100</v>
      </c>
      <c r="G8" s="7"/>
      <c r="H8" s="7">
        <f>IFERROR(IF(ISBLANK(RegistroDeCheques[[#This Row],[RETIRADA]]),H7+RegistroDeCheques[[#This Row],[DEPÓSITO]],H7-RegistroDeCheques[[#This Row],[RETIRADA]]), "")</f>
        <v>1900</v>
      </c>
    </row>
    <row r="9" spans="2:8" ht="33" customHeight="1" x14ac:dyDescent="0.3">
      <c r="B9" s="8" t="s">
        <v>6</v>
      </c>
      <c r="C9" s="6">
        <f ca="1">TODAY()-11</f>
        <v>43752</v>
      </c>
      <c r="D9" s="5" t="s">
        <v>18</v>
      </c>
      <c r="E9" s="5"/>
      <c r="F9" s="7"/>
      <c r="G9" s="7">
        <v>1500</v>
      </c>
      <c r="H9" s="7">
        <f>IFERROR(IF(ISBLANK(RegistroDeCheques[[#This Row],[RETIRADA]]),H8+RegistroDeCheques[[#This Row],[DEPÓSITO]],H8-RegistroDeCheques[[#This Row],[RETIRADA]]), "")</f>
        <v>3400</v>
      </c>
    </row>
    <row r="10" spans="2:8" ht="33" customHeight="1" x14ac:dyDescent="0.3">
      <c r="B10" s="8" t="s">
        <v>7</v>
      </c>
      <c r="C10" s="6">
        <f ca="1">TODAY()-8</f>
        <v>43755</v>
      </c>
      <c r="D10" s="5" t="s">
        <v>19</v>
      </c>
      <c r="E10" s="5" t="s">
        <v>24</v>
      </c>
      <c r="F10" s="7">
        <v>16</v>
      </c>
      <c r="G10" s="7"/>
      <c r="H10" s="7">
        <f>IFERROR(IF(ISBLANK(RegistroDeCheques[[#This Row],[RETIRADA]]),H9+RegistroDeCheques[[#This Row],[DEPÓSITO]],H9-RegistroDeCheques[[#This Row],[RETIRADA]]), "")</f>
        <v>3384</v>
      </c>
    </row>
    <row r="11" spans="2:8" ht="33" customHeight="1" x14ac:dyDescent="0.3">
      <c r="B11" s="8" t="s">
        <v>8</v>
      </c>
      <c r="C11" s="6">
        <f ca="1">TODAY()-5</f>
        <v>43758</v>
      </c>
      <c r="D11" s="5"/>
      <c r="E11" s="5" t="s">
        <v>25</v>
      </c>
      <c r="F11" s="7">
        <v>50</v>
      </c>
      <c r="G11" s="7"/>
      <c r="H11" s="7">
        <f>IFERROR(IF(ISBLANK(RegistroDeCheques[[#This Row],[RETIRADA]]),H10+RegistroDeCheques[[#This Row],[DEPÓSITO]],H10-RegistroDeCheques[[#This Row],[RETIRADA]]), "")</f>
        <v>3334</v>
      </c>
    </row>
    <row r="12" spans="2:8" ht="33" customHeight="1" x14ac:dyDescent="0.3">
      <c r="B12" s="8" t="s">
        <v>9</v>
      </c>
      <c r="C12" s="6">
        <f ca="1">TODAY()</f>
        <v>43763</v>
      </c>
      <c r="D12" s="5" t="s">
        <v>20</v>
      </c>
      <c r="E12" s="5"/>
      <c r="F12" s="7">
        <v>23</v>
      </c>
      <c r="G12" s="7"/>
      <c r="H12" s="7">
        <f>IFERROR(IF(ISBLANK(RegistroDeCheques[[#This Row],[RETIRADA]]),H11+RegistroDeCheques[[#This Row],[DEPÓSITO]],H11-RegistroDeCheques[[#This Row],[RETIRADA]]), "")</f>
        <v>3311</v>
      </c>
    </row>
    <row r="13" spans="2:8" ht="33" customHeight="1" x14ac:dyDescent="0.3">
      <c r="B13" s="5" t="s">
        <v>10</v>
      </c>
      <c r="C13" s="5"/>
      <c r="D13" s="5" t="str">
        <f>CONCATENATE("Contagem da transação: ",SUBTOTAL(103,RegistroDeCheques[TRANSAÇÃO]))</f>
        <v>Contagem da transação: 5</v>
      </c>
      <c r="E13" s="5"/>
      <c r="F13" s="9">
        <f>SUBTOTAL(109,RegistroDeCheques[RETIRADA])</f>
        <v>189</v>
      </c>
      <c r="G13" s="9">
        <f>SUBTOTAL(109,RegistroDeCheques[DEPÓSITO])</f>
        <v>3500</v>
      </c>
      <c r="H13" s="9">
        <f>RegistroDeCheques[[#Totals],[DEPÓSITO]]-RegistroDeCheques[[#Totals],[RETIRADA]]</f>
        <v>3311</v>
      </c>
    </row>
  </sheetData>
  <mergeCells count="3">
    <mergeCell ref="B3:C3"/>
    <mergeCell ref="B4:C4"/>
    <mergeCell ref="B5:C5"/>
  </mergeCells>
  <conditionalFormatting sqref="F7:G12">
    <cfRule type="expression" dxfId="7" priority="1">
      <formula>AND($F7&gt;0,$G7&gt;0)</formula>
    </cfRule>
  </conditionalFormatting>
  <dataValidations count="13">
    <dataValidation allowBlank="1" showInputMessage="1" sqref="B7:B12" xr:uid="{00000000-0002-0000-0000-000000000000}"/>
    <dataValidation allowBlank="1" showInputMessage="1" showErrorMessage="1" prompt="Crie um registro de cheques com os códigos de transação nesta planilha. Insira os detalhes do cheque na tabela RegistroDeCheques. O saldo atual é calculado automaticamente na célula H3" sqref="A1" xr:uid="{00000000-0002-0000-0000-000001000000}"/>
    <dataValidation allowBlank="1" showInputMessage="1" showErrorMessage="1" prompt="O título da planilha está nesta célula" sqref="B1" xr:uid="{00000000-0002-0000-0000-000002000000}"/>
    <dataValidation allowBlank="1" showInputMessage="1" showErrorMessage="1" prompt="Os códigos de transação estão nas células B3 a D5" sqref="B2" xr:uid="{00000000-0002-0000-0000-000003000000}"/>
    <dataValidation allowBlank="1" showInputMessage="1" showErrorMessage="1" prompt="O saldo atual é calculado automaticamente na célula abaixo" sqref="H2" xr:uid="{00000000-0002-0000-0000-000004000000}"/>
    <dataValidation allowBlank="1" showInputMessage="1" showErrorMessage="1" prompt="O saldo atual é calculado automaticamente nesta célula" sqref="H3" xr:uid="{00000000-0002-0000-0000-000005000000}"/>
    <dataValidation allowBlank="1" showInputMessage="1" showErrorMessage="1" prompt="Insira o número do cheque ou o código da transação na coluna sob este cabeçalho. Use filtros nos cabeçalhos para localizar entradas específicas" sqref="B6" xr:uid="{00000000-0002-0000-0000-000006000000}"/>
    <dataValidation allowBlank="1" showInputMessage="1" showErrorMessage="1" prompt="Insira a Data na coluna sob este cabeçalho" sqref="C6" xr:uid="{00000000-0002-0000-0000-000007000000}"/>
    <dataValidation allowBlank="1" showInputMessage="1" showErrorMessage="1" prompt="Insira a Transação na coluna sob este cabeçalho" sqref="D6" xr:uid="{00000000-0002-0000-0000-000008000000}"/>
    <dataValidation allowBlank="1" showInputMessage="1" showErrorMessage="1" prompt="Insira a Descrição na coluna sob este cabeçalho" sqref="E6" xr:uid="{00000000-0002-0000-0000-000009000000}"/>
    <dataValidation allowBlank="1" showInputMessage="1" showErrorMessage="1" prompt="Insira o valor da Retirada na coluna sob este cabeçalho" sqref="F6" xr:uid="{00000000-0002-0000-0000-00000A000000}"/>
    <dataValidation allowBlank="1" showInputMessage="1" showErrorMessage="1" prompt="Insira o valor do Depósito na coluna sob este cabeçalho" sqref="G6" xr:uid="{00000000-0002-0000-0000-00000B000000}"/>
    <dataValidation allowBlank="1" showInputMessage="1" showErrorMessage="1" prompt="O valor do saldo é calculado automaticamente na coluna sob este cabeçalho" sqref="H6" xr:uid="{00000000-0002-0000-0000-00000C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H7" calculatedColumn="1"/>
    <ignoredError sqref="H8:H12" emptyCellReference="1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4</vt:i4>
      </vt:variant>
    </vt:vector>
  </HeadingPairs>
  <TitlesOfParts>
    <vt:vector size="5" baseType="lpstr">
      <vt:lpstr>Registro de cheques</vt:lpstr>
      <vt:lpstr>RegiãoDoTítuloDaColuna1..H3.1</vt:lpstr>
      <vt:lpstr>SALDO_ATUAL</vt:lpstr>
      <vt:lpstr>TítuloDaColuna1</vt:lpstr>
      <vt:lpstr>'Registro de cheques'!Titulos_de_impressao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2018-06-15T06:22:26Z</dcterms:created>
  <dcterms:modified xsi:type="dcterms:W3CDTF">2019-10-25T11:02:51Z</dcterms:modified>
</cp:coreProperties>
</file>