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2026"/>
  <workbookPr filterPrivacy="1"/>
  <xr:revisionPtr revIDLastSave="0" documentId="8_{51FF2323-3348-4C62-B8A1-C907B5409427}" xr6:coauthVersionLast="45" xr6:coauthVersionMax="45" xr10:uidLastSave="{00000000-0000-0000-0000-000000000000}"/>
  <bookViews>
    <workbookView xWindow="-120" yWindow="-120" windowWidth="20730" windowHeight="11310" xr2:uid="{00000000-000D-0000-FFFF-FFFF00000000}"/>
  </bookViews>
  <sheets>
    <sheet name="Visão geral da inicialização" sheetId="1" r:id="rId1"/>
    <sheet name="Despesas" sheetId="3" r:id="rId2"/>
    <sheet name="Lucros e perdas" sheetId="4" r:id="rId3"/>
  </sheets>
  <definedNames>
    <definedName name="_xlnm.Print_Titles" localSheetId="1">Despesas!$1:$4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O9" i="4" l="1"/>
  <c r="O4" i="4"/>
  <c r="O5" i="4"/>
  <c r="C3" i="4" l="1"/>
  <c r="F33" i="3" l="1"/>
  <c r="N18" i="4" l="1"/>
  <c r="M18" i="4"/>
  <c r="L18" i="4"/>
  <c r="K18" i="4"/>
  <c r="J18" i="4"/>
  <c r="I18" i="4"/>
  <c r="H18" i="4"/>
  <c r="G18" i="4"/>
  <c r="F18" i="4"/>
  <c r="E18" i="4"/>
  <c r="D18" i="4"/>
  <c r="C18" i="4"/>
  <c r="O7" i="4"/>
  <c r="N8" i="4"/>
  <c r="N10" i="4" s="1"/>
  <c r="M8" i="4"/>
  <c r="M10" i="4" s="1"/>
  <c r="L8" i="4"/>
  <c r="L10" i="4" s="1"/>
  <c r="K8" i="4"/>
  <c r="K10" i="4" s="1"/>
  <c r="J8" i="4"/>
  <c r="J10" i="4" s="1"/>
  <c r="I8" i="4"/>
  <c r="I10" i="4" s="1"/>
  <c r="H8" i="4"/>
  <c r="H10" i="4" s="1"/>
  <c r="G8" i="4"/>
  <c r="G10" i="4" s="1"/>
  <c r="F8" i="4"/>
  <c r="F10" i="4" s="1"/>
  <c r="E8" i="4"/>
  <c r="E10" i="4" s="1"/>
  <c r="D8" i="4"/>
  <c r="D10" i="4" s="1"/>
  <c r="C8" i="4"/>
  <c r="D3" i="4"/>
  <c r="E3" i="4" s="1"/>
  <c r="F3" i="4" s="1"/>
  <c r="G3" i="4" s="1"/>
  <c r="H3" i="4" s="1"/>
  <c r="I3" i="4" s="1"/>
  <c r="J3" i="4" s="1"/>
  <c r="K3" i="4" s="1"/>
  <c r="L3" i="4" s="1"/>
  <c r="M3" i="4" s="1"/>
  <c r="N3" i="4" s="1"/>
  <c r="O17" i="4"/>
  <c r="O16" i="4"/>
  <c r="O15" i="4"/>
  <c r="O14" i="4"/>
  <c r="O13" i="4"/>
  <c r="O6" i="4"/>
  <c r="D14" i="3"/>
  <c r="D7" i="1" s="1"/>
  <c r="E14" i="3"/>
  <c r="E7" i="1" s="1"/>
  <c r="E60" i="3"/>
  <c r="D60" i="3"/>
  <c r="D11" i="1" s="1"/>
  <c r="F59" i="3"/>
  <c r="F58" i="3"/>
  <c r="F57" i="3"/>
  <c r="F56" i="3"/>
  <c r="F55" i="3"/>
  <c r="E52" i="3"/>
  <c r="D52" i="3"/>
  <c r="D10" i="1" s="1"/>
  <c r="F51" i="3"/>
  <c r="F50" i="3"/>
  <c r="F49" i="3"/>
  <c r="F48" i="3"/>
  <c r="F47" i="3"/>
  <c r="F46" i="3"/>
  <c r="E43" i="3"/>
  <c r="D43" i="3"/>
  <c r="D9" i="1" s="1"/>
  <c r="F42" i="3"/>
  <c r="F41" i="3"/>
  <c r="F40" i="3"/>
  <c r="F39" i="3"/>
  <c r="F38" i="3"/>
  <c r="F37" i="3"/>
  <c r="F36" i="3"/>
  <c r="F35" i="3"/>
  <c r="F34" i="3"/>
  <c r="F32" i="3"/>
  <c r="E29" i="3"/>
  <c r="F28" i="3"/>
  <c r="F27" i="3"/>
  <c r="F26" i="3"/>
  <c r="F25" i="3"/>
  <c r="F24" i="3"/>
  <c r="F23" i="3"/>
  <c r="F22" i="3"/>
  <c r="F21" i="3"/>
  <c r="F20" i="3"/>
  <c r="D19" i="3"/>
  <c r="F19" i="3" s="1"/>
  <c r="F18" i="3"/>
  <c r="F17" i="3"/>
  <c r="F13" i="3"/>
  <c r="F12" i="3"/>
  <c r="F11" i="3"/>
  <c r="F10" i="3"/>
  <c r="F9" i="3"/>
  <c r="F8" i="3"/>
  <c r="F7" i="3"/>
  <c r="E11" i="1" l="1"/>
  <c r="F60" i="3"/>
  <c r="O8" i="4"/>
  <c r="C10" i="4"/>
  <c r="C19" i="4" s="1"/>
  <c r="G19" i="4"/>
  <c r="G20" i="4" s="1"/>
  <c r="G22" i="4" s="1"/>
  <c r="K19" i="4"/>
  <c r="K20" i="4" s="1"/>
  <c r="K22" i="4" s="1"/>
  <c r="D19" i="4"/>
  <c r="D20" i="4" s="1"/>
  <c r="D22" i="4" s="1"/>
  <c r="L19" i="4"/>
  <c r="L20" i="4" s="1"/>
  <c r="L22" i="4" s="1"/>
  <c r="E19" i="4"/>
  <c r="E20" i="4" s="1"/>
  <c r="E22" i="4" s="1"/>
  <c r="I19" i="4"/>
  <c r="I20" i="4" s="1"/>
  <c r="I22" i="4" s="1"/>
  <c r="M19" i="4"/>
  <c r="M20" i="4" s="1"/>
  <c r="M22" i="4" s="1"/>
  <c r="H19" i="4"/>
  <c r="H20" i="4" s="1"/>
  <c r="H22" i="4" s="1"/>
  <c r="F19" i="4"/>
  <c r="F20" i="4" s="1"/>
  <c r="F22" i="4" s="1"/>
  <c r="J19" i="4"/>
  <c r="J20" i="4" s="1"/>
  <c r="J22" i="4" s="1"/>
  <c r="N19" i="4"/>
  <c r="N20" i="4" s="1"/>
  <c r="N22" i="4" s="1"/>
  <c r="E8" i="1"/>
  <c r="E9" i="1"/>
  <c r="F43" i="3"/>
  <c r="E10" i="1"/>
  <c r="F52" i="3"/>
  <c r="F14" i="3"/>
  <c r="O18" i="4"/>
  <c r="C12" i="4"/>
  <c r="D12" i="4" s="1"/>
  <c r="E12" i="4" s="1"/>
  <c r="F12" i="4" s="1"/>
  <c r="G12" i="4" s="1"/>
  <c r="H12" i="4" s="1"/>
  <c r="I12" i="4" s="1"/>
  <c r="J12" i="4" s="1"/>
  <c r="K12" i="4" s="1"/>
  <c r="L12" i="4" s="1"/>
  <c r="M12" i="4" s="1"/>
  <c r="N12" i="4" s="1"/>
  <c r="E62" i="3"/>
  <c r="D29" i="3"/>
  <c r="F29" i="3" s="1"/>
  <c r="O10" i="4" l="1"/>
  <c r="O19" i="4"/>
  <c r="E5" i="1"/>
  <c r="D62" i="3"/>
  <c r="F62" i="3" s="1"/>
  <c r="D8" i="1"/>
  <c r="C20" i="4"/>
  <c r="O20" i="4" l="1"/>
  <c r="C22" i="4"/>
  <c r="O22" i="4" s="1"/>
  <c r="E40" i="1"/>
  <c r="D40" i="1"/>
  <c r="D17" i="1" s="1"/>
  <c r="F39" i="1"/>
  <c r="F38" i="1"/>
  <c r="E35" i="1"/>
  <c r="D35" i="1"/>
  <c r="D16" i="1" s="1"/>
  <c r="F34" i="1"/>
  <c r="F33" i="1"/>
  <c r="F32" i="1"/>
  <c r="E29" i="1"/>
  <c r="D29" i="1"/>
  <c r="D15" i="1" s="1"/>
  <c r="F28" i="1"/>
  <c r="F27" i="1"/>
  <c r="F26" i="1"/>
  <c r="F25" i="1"/>
  <c r="E15" i="1" l="1"/>
  <c r="F15" i="1" s="1"/>
  <c r="E42" i="1"/>
  <c r="E17" i="1"/>
  <c r="F40" i="1"/>
  <c r="E16" i="1"/>
  <c r="F35" i="1"/>
  <c r="F29" i="1"/>
  <c r="F17" i="1"/>
  <c r="F10" i="1"/>
  <c r="F11" i="1"/>
  <c r="D13" i="1"/>
  <c r="F8" i="1"/>
  <c r="F9" i="1"/>
  <c r="F7" i="1"/>
  <c r="D5" i="1"/>
  <c r="D42" i="1"/>
  <c r="E13" i="1" l="1"/>
  <c r="F13" i="1" s="1"/>
  <c r="F16" i="1"/>
  <c r="F5" i="1"/>
  <c r="D19" i="1"/>
  <c r="F42" i="1"/>
  <c r="E19" i="1" l="1"/>
  <c r="F19" i="1" s="1"/>
</calcChain>
</file>

<file path=xl/sharedStrings.xml><?xml version="1.0" encoding="utf-8"?>
<sst xmlns="http://schemas.openxmlformats.org/spreadsheetml/2006/main" count="116" uniqueCount="74">
  <si>
    <t>VISÃO GERAL DE INICIALIZAÇÃO</t>
  </si>
  <si>
    <t>FINANCIAMENTO DE INICIALIZAÇÃO</t>
  </si>
  <si>
    <t>Despesas Totais</t>
  </si>
  <si>
    <t>Administrativo/Geral</t>
  </si>
  <si>
    <t>Localização/Escritório</t>
  </si>
  <si>
    <t>Marketing</t>
  </si>
  <si>
    <t>Mão de obra</t>
  </si>
  <si>
    <t>Outros</t>
  </si>
  <si>
    <t>Financiamento Total</t>
  </si>
  <si>
    <t>Investidores</t>
  </si>
  <si>
    <t>Empréstimos</t>
  </si>
  <si>
    <t>Financiamento Adicional</t>
  </si>
  <si>
    <t>Financiamento Menos Despesas</t>
  </si>
  <si>
    <t>Proprietário 1</t>
  </si>
  <si>
    <t>Proprietário 2</t>
  </si>
  <si>
    <t>Proprietário 3</t>
  </si>
  <si>
    <t>Total</t>
  </si>
  <si>
    <t>Empréstimo Bancário</t>
  </si>
  <si>
    <t>Empréstimo Não Bancário</t>
  </si>
  <si>
    <t>Subsídio</t>
  </si>
  <si>
    <t>Financiamento de Inicialização Total</t>
  </si>
  <si>
    <t>Orçamento</t>
  </si>
  <si>
    <t>Real</t>
  </si>
  <si>
    <t>(Em)/Acima:</t>
  </si>
  <si>
    <t xml:space="preserve"> </t>
  </si>
  <si>
    <t>DESPESAS INICIAIS</t>
  </si>
  <si>
    <t>Autorizações</t>
  </si>
  <si>
    <t>Seguro</t>
  </si>
  <si>
    <t>Assessoria jurídica</t>
  </si>
  <si>
    <t>Consultor Empresarial</t>
  </si>
  <si>
    <t>Treinamento</t>
  </si>
  <si>
    <t>Software (Geral)</t>
  </si>
  <si>
    <t>Aluguel/Arrendamento de Espaço</t>
  </si>
  <si>
    <t>Custos de Utilitários</t>
  </si>
  <si>
    <t>Configuração do Telefone e Custo Anual</t>
  </si>
  <si>
    <t>Móveis</t>
  </si>
  <si>
    <t>Equipamento Médico</t>
  </si>
  <si>
    <t>Hardware</t>
  </si>
  <si>
    <t>Software (CRM, etc.)</t>
  </si>
  <si>
    <t>Taxas de Instalação</t>
  </si>
  <si>
    <t>Inventário Inicial (Farmacêuticos)</t>
  </si>
  <si>
    <t>Suprimentos Médicos (Luvas, etc.)</t>
  </si>
  <si>
    <t>Diversos</t>
  </si>
  <si>
    <t>Design de Logotipo</t>
  </si>
  <si>
    <t>Desenvolvimento de Identidade Visual/Marca</t>
  </si>
  <si>
    <t>Campanha de Publicidade</t>
  </si>
  <si>
    <t>Site</t>
  </si>
  <si>
    <t>Peças de Marketing Impressas</t>
  </si>
  <si>
    <t>Materiais Promocionais</t>
  </si>
  <si>
    <t>Taxas de Listagem</t>
  </si>
  <si>
    <t>Marketing na Internet</t>
  </si>
  <si>
    <t>Feiras Profissionais</t>
  </si>
  <si>
    <t>Eventos de Rede Profissional</t>
  </si>
  <si>
    <t>DESPESAS DE TRABALHO</t>
  </si>
  <si>
    <t>Taxas de Listagem de Trabalho</t>
  </si>
  <si>
    <t>Código de Pagamento</t>
  </si>
  <si>
    <t>Reserva de Contingência</t>
  </si>
  <si>
    <t>Festa de Lançamento</t>
  </si>
  <si>
    <t>Data de Conclusão</t>
  </si>
  <si>
    <t>Total de Despesas Iniciais</t>
  </si>
  <si>
    <t>RECEITA</t>
  </si>
  <si>
    <t>Vendas Estimadas</t>
  </si>
  <si>
    <t>Menos (Descontos, Erros, etc.)</t>
  </si>
  <si>
    <t>Receita de Serviços</t>
  </si>
  <si>
    <t xml:space="preserve">Outras Receitas </t>
  </si>
  <si>
    <t>Vendas Líquidas</t>
  </si>
  <si>
    <t>Custo das Mercadorias Vendidas</t>
  </si>
  <si>
    <t>Lucro Bruto</t>
  </si>
  <si>
    <t>DESPESAS</t>
  </si>
  <si>
    <t>Geral Administrativo</t>
  </si>
  <si>
    <t>Renda Antes dos Impostos</t>
  </si>
  <si>
    <t>Despesa de Imposto de Renda</t>
  </si>
  <si>
    <t>LUCRO LÍQUIDO</t>
  </si>
  <si>
    <t>AAD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</si>
</sst>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2" formatCode="_-&quot;R$&quot;\ * #,##0_-;\-&quot;R$&quot;\ * #,##0_-;_-&quot;R$&quot;\ * &quot;-&quot;_-;_-@_-"/>
    <numFmt numFmtId="44" formatCode="_-&quot;R$&quot;\ * #,##0.00_-;\-&quot;R$&quot;\ * #,##0.00_-;_-&quot;R$&quot;\ * &quot;-&quot;??_-;_-@_-"/>
    <numFmt numFmtId="164" formatCode="_(* #,##0_);_(* \(#,##0\);_(* &quot;-&quot;_);_(@_)"/>
    <numFmt numFmtId="165" formatCode="_(* #,##0.00_);_(* \(#,##0.00\);_(* &quot;-&quot;??_);_(@_)"/>
    <numFmt numFmtId="166" formatCode="mmmm"/>
  </numFmts>
  <fonts count="31">
    <font>
      <sz val="11"/>
      <color theme="1"/>
      <name val="Arial"/>
      <family val="2"/>
      <scheme val="minor"/>
    </font>
    <font>
      <b/>
      <sz val="11"/>
      <color theme="0"/>
      <name val="Arial"/>
      <family val="2"/>
      <scheme val="minor"/>
    </font>
    <font>
      <sz val="11"/>
      <color theme="0"/>
      <name val="Arial"/>
      <family val="2"/>
      <scheme val="minor"/>
    </font>
    <font>
      <sz val="10"/>
      <color theme="3"/>
      <name val="Arial"/>
      <family val="2"/>
      <scheme val="minor"/>
    </font>
    <font>
      <sz val="12"/>
      <color theme="3"/>
      <name val="Arial"/>
      <family val="2"/>
      <scheme val="minor"/>
    </font>
    <font>
      <sz val="10"/>
      <color theme="2" tint="0.79998168889431442"/>
      <name val="Arial"/>
      <family val="2"/>
      <scheme val="minor"/>
    </font>
    <font>
      <b/>
      <sz val="10"/>
      <color theme="3"/>
      <name val="Arial"/>
      <family val="2"/>
      <scheme val="minor"/>
    </font>
    <font>
      <sz val="9"/>
      <color theme="3"/>
      <name val="Arial"/>
      <family val="2"/>
      <scheme val="minor"/>
    </font>
    <font>
      <b/>
      <sz val="9"/>
      <color theme="3"/>
      <name val="Arial"/>
      <family val="2"/>
      <scheme val="minor"/>
    </font>
    <font>
      <sz val="11"/>
      <color theme="3"/>
      <name val="Arial"/>
      <family val="2"/>
      <scheme val="minor"/>
    </font>
    <font>
      <b/>
      <sz val="11"/>
      <color theme="5"/>
      <name val="Arial"/>
      <family val="2"/>
      <scheme val="minor"/>
    </font>
    <font>
      <b/>
      <sz val="11"/>
      <color theme="2" tint="0.79998168889431442"/>
      <name val="Arial"/>
      <family val="2"/>
      <scheme val="minor"/>
    </font>
    <font>
      <sz val="9"/>
      <color theme="2" tint="0.79998168889431442"/>
      <name val="Arial"/>
      <family val="2"/>
      <scheme val="minor"/>
    </font>
    <font>
      <b/>
      <sz val="9"/>
      <color theme="5"/>
      <name val="Arial"/>
      <family val="2"/>
      <scheme val="minor"/>
    </font>
    <font>
      <b/>
      <sz val="14"/>
      <color theme="2" tint="0.79998168889431442"/>
      <name val="Arial"/>
      <family val="2"/>
      <scheme val="minor"/>
    </font>
    <font>
      <sz val="9"/>
      <name val="Arial"/>
      <family val="3"/>
      <charset val="134"/>
      <scheme val="minor"/>
    </font>
    <font>
      <sz val="11"/>
      <color theme="1"/>
      <name val="Arial"/>
      <family val="2"/>
      <scheme val="minor"/>
    </font>
    <font>
      <sz val="18"/>
      <color theme="3"/>
      <name val="Gill Sans MT"/>
      <family val="2"/>
      <scheme val="major"/>
    </font>
    <font>
      <b/>
      <sz val="15"/>
      <color theme="3"/>
      <name val="Arial"/>
      <family val="2"/>
      <scheme val="minor"/>
    </font>
    <font>
      <b/>
      <sz val="13"/>
      <color theme="3"/>
      <name val="Arial"/>
      <family val="2"/>
      <scheme val="minor"/>
    </font>
    <font>
      <b/>
      <sz val="11"/>
      <color theme="3"/>
      <name val="Arial"/>
      <family val="2"/>
      <scheme val="minor"/>
    </font>
    <font>
      <sz val="11"/>
      <color rgb="FF006100"/>
      <name val="Arial"/>
      <family val="2"/>
      <scheme val="minor"/>
    </font>
    <font>
      <sz val="11"/>
      <color rgb="FF9C0006"/>
      <name val="Arial"/>
      <family val="2"/>
      <scheme val="minor"/>
    </font>
    <font>
      <sz val="11"/>
      <color rgb="FF9C5700"/>
      <name val="Arial"/>
      <family val="2"/>
      <scheme val="minor"/>
    </font>
    <font>
      <sz val="11"/>
      <color rgb="FF3F3F76"/>
      <name val="Arial"/>
      <family val="2"/>
      <scheme val="minor"/>
    </font>
    <font>
      <b/>
      <sz val="11"/>
      <color rgb="FF3F3F3F"/>
      <name val="Arial"/>
      <family val="2"/>
      <scheme val="minor"/>
    </font>
    <font>
      <b/>
      <sz val="11"/>
      <color rgb="FFFA7D00"/>
      <name val="Arial"/>
      <family val="2"/>
      <scheme val="minor"/>
    </font>
    <font>
      <sz val="11"/>
      <color rgb="FFFA7D00"/>
      <name val="Arial"/>
      <family val="2"/>
      <scheme val="minor"/>
    </font>
    <font>
      <sz val="11"/>
      <color rgb="FFFF0000"/>
      <name val="Arial"/>
      <family val="2"/>
      <scheme val="minor"/>
    </font>
    <font>
      <i/>
      <sz val="11"/>
      <color rgb="FF7F7F7F"/>
      <name val="Arial"/>
      <family val="2"/>
      <scheme val="minor"/>
    </font>
    <font>
      <b/>
      <sz val="11"/>
      <color theme="1"/>
      <name val="Arial"/>
      <family val="2"/>
      <scheme val="minor"/>
    </font>
  </fonts>
  <fills count="36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37">
    <border>
      <left/>
      <right/>
      <top/>
      <bottom/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/>
      <bottom style="thin">
        <color theme="0" tint="-0.14996795556505021"/>
      </bottom>
      <diagonal/>
    </border>
    <border>
      <left/>
      <right style="thin">
        <color theme="2" tint="0.39994506668294322"/>
      </right>
      <top/>
      <bottom/>
      <diagonal/>
    </border>
    <border>
      <left style="thin">
        <color theme="2" tint="0.39994506668294322"/>
      </left>
      <right style="thin">
        <color theme="2" tint="0.39994506668294322"/>
      </right>
      <top/>
      <bottom/>
      <diagonal/>
    </border>
    <border>
      <left style="thin">
        <color theme="2" tint="0.39994506668294322"/>
      </left>
      <right/>
      <top/>
      <bottom/>
      <diagonal/>
    </border>
    <border>
      <left/>
      <right style="thin">
        <color theme="4" tint="0.59996337778862885"/>
      </right>
      <top style="thin">
        <color theme="0"/>
      </top>
      <bottom style="thin">
        <color theme="0"/>
      </bottom>
      <diagonal/>
    </border>
    <border>
      <left style="thin">
        <color theme="4" tint="0.59996337778862885"/>
      </left>
      <right style="thin">
        <color theme="4" tint="0.59996337778862885"/>
      </right>
      <top style="thin">
        <color theme="0"/>
      </top>
      <bottom style="thin">
        <color theme="0"/>
      </bottom>
      <diagonal/>
    </border>
    <border>
      <left style="thin">
        <color theme="4" tint="0.59996337778862885"/>
      </left>
      <right/>
      <top style="thin">
        <color theme="0"/>
      </top>
      <bottom style="thin">
        <color theme="0"/>
      </bottom>
      <diagonal/>
    </border>
    <border>
      <left/>
      <right style="thin">
        <color theme="4" tint="0.59996337778862885"/>
      </right>
      <top style="thin">
        <color theme="0"/>
      </top>
      <bottom/>
      <diagonal/>
    </border>
    <border>
      <left style="thin">
        <color theme="4" tint="0.59996337778862885"/>
      </left>
      <right style="thin">
        <color theme="4" tint="0.59996337778862885"/>
      </right>
      <top style="thin">
        <color theme="0"/>
      </top>
      <bottom/>
      <diagonal/>
    </border>
    <border>
      <left style="thin">
        <color theme="4" tint="0.59996337778862885"/>
      </left>
      <right/>
      <top style="thin">
        <color theme="0"/>
      </top>
      <bottom/>
      <diagonal/>
    </border>
    <border>
      <left/>
      <right style="thin">
        <color theme="4" tint="0.59996337778862885"/>
      </right>
      <top style="thin">
        <color theme="0"/>
      </top>
      <bottom style="thin">
        <color theme="4" tint="0.59996337778862885"/>
      </bottom>
      <diagonal/>
    </border>
    <border>
      <left style="thin">
        <color theme="4" tint="0.59996337778862885"/>
      </left>
      <right style="thin">
        <color theme="4" tint="0.59996337778862885"/>
      </right>
      <top style="thin">
        <color theme="0"/>
      </top>
      <bottom style="thin">
        <color theme="4" tint="0.59996337778862885"/>
      </bottom>
      <diagonal/>
    </border>
    <border>
      <left style="thin">
        <color theme="4" tint="0.59996337778862885"/>
      </left>
      <right/>
      <top style="thin">
        <color theme="0"/>
      </top>
      <bottom style="thin">
        <color theme="4" tint="0.59996337778862885"/>
      </bottom>
      <diagonal/>
    </border>
    <border>
      <left/>
      <right style="thin">
        <color theme="4" tint="0.59996337778862885"/>
      </right>
      <top style="thin">
        <color theme="4" tint="0.59996337778862885"/>
      </top>
      <bottom/>
      <diagonal/>
    </border>
    <border>
      <left style="thin">
        <color theme="4" tint="0.59996337778862885"/>
      </left>
      <right style="thin">
        <color theme="4" tint="0.59996337778862885"/>
      </right>
      <top style="thin">
        <color theme="4" tint="0.59996337778862885"/>
      </top>
      <bottom/>
      <diagonal/>
    </border>
    <border>
      <left style="thin">
        <color theme="4" tint="0.59996337778862885"/>
      </left>
      <right/>
      <top style="thin">
        <color theme="4" tint="0.59996337778862885"/>
      </top>
      <bottom/>
      <diagonal/>
    </border>
    <border>
      <left style="thin">
        <color theme="2" tint="0.39991454817346722"/>
      </left>
      <right/>
      <top/>
      <bottom/>
      <diagonal/>
    </border>
    <border>
      <left style="thin">
        <color theme="2" tint="0.39991454817346722"/>
      </left>
      <right style="thin">
        <color theme="2" tint="0.39991454817346722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7">
    <xf numFmtId="0" fontId="0" fillId="0" borderId="0"/>
    <xf numFmtId="165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2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28" applyNumberFormat="0" applyFill="0" applyAlignment="0" applyProtection="0"/>
    <xf numFmtId="0" fontId="19" fillId="0" borderId="29" applyNumberFormat="0" applyFill="0" applyAlignment="0" applyProtection="0"/>
    <xf numFmtId="0" fontId="20" fillId="0" borderId="30" applyNumberFormat="0" applyFill="0" applyAlignment="0" applyProtection="0"/>
    <xf numFmtId="0" fontId="20" fillId="0" borderId="0" applyNumberFormat="0" applyFill="0" applyBorder="0" applyAlignment="0" applyProtection="0"/>
    <xf numFmtId="0" fontId="21" fillId="5" borderId="0" applyNumberFormat="0" applyBorder="0" applyAlignment="0" applyProtection="0"/>
    <xf numFmtId="0" fontId="22" fillId="6" borderId="0" applyNumberFormat="0" applyBorder="0" applyAlignment="0" applyProtection="0"/>
    <xf numFmtId="0" fontId="23" fillId="7" borderId="0" applyNumberFormat="0" applyBorder="0" applyAlignment="0" applyProtection="0"/>
    <xf numFmtId="0" fontId="24" fillId="8" borderId="31" applyNumberFormat="0" applyAlignment="0" applyProtection="0"/>
    <xf numFmtId="0" fontId="25" fillId="9" borderId="32" applyNumberFormat="0" applyAlignment="0" applyProtection="0"/>
    <xf numFmtId="0" fontId="26" fillId="9" borderId="31" applyNumberFormat="0" applyAlignment="0" applyProtection="0"/>
    <xf numFmtId="0" fontId="27" fillId="0" borderId="33" applyNumberFormat="0" applyFill="0" applyAlignment="0" applyProtection="0"/>
    <xf numFmtId="0" fontId="1" fillId="10" borderId="34" applyNumberFormat="0" applyAlignment="0" applyProtection="0"/>
    <xf numFmtId="0" fontId="28" fillId="0" borderId="0" applyNumberFormat="0" applyFill="0" applyBorder="0" applyAlignment="0" applyProtection="0"/>
    <xf numFmtId="0" fontId="16" fillId="11" borderId="35" applyNumberFormat="0" applyFont="0" applyAlignment="0" applyProtection="0"/>
    <xf numFmtId="0" fontId="29" fillId="0" borderId="0" applyNumberFormat="0" applyFill="0" applyBorder="0" applyAlignment="0" applyProtection="0"/>
    <xf numFmtId="0" fontId="30" fillId="0" borderId="36" applyNumberFormat="0" applyFill="0" applyAlignment="0" applyProtection="0"/>
    <xf numFmtId="0" fontId="2" fillId="12" borderId="0" applyNumberFormat="0" applyBorder="0" applyAlignment="0" applyProtection="0"/>
    <xf numFmtId="0" fontId="16" fillId="13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2" fillId="16" borderId="0" applyNumberFormat="0" applyBorder="0" applyAlignment="0" applyProtection="0"/>
    <xf numFmtId="0" fontId="16" fillId="17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2" fillId="20" borderId="0" applyNumberFormat="0" applyBorder="0" applyAlignment="0" applyProtection="0"/>
    <xf numFmtId="0" fontId="16" fillId="21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2" fillId="24" borderId="0" applyNumberFormat="0" applyBorder="0" applyAlignment="0" applyProtection="0"/>
    <xf numFmtId="0" fontId="16" fillId="25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2" fillId="28" borderId="0" applyNumberFormat="0" applyBorder="0" applyAlignment="0" applyProtection="0"/>
    <xf numFmtId="0" fontId="16" fillId="29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2" fillId="32" borderId="0" applyNumberFormat="0" applyBorder="0" applyAlignment="0" applyProtection="0"/>
    <xf numFmtId="0" fontId="16" fillId="33" borderId="0" applyNumberFormat="0" applyBorder="0" applyAlignment="0" applyProtection="0"/>
    <xf numFmtId="0" fontId="16" fillId="34" borderId="0" applyNumberFormat="0" applyBorder="0" applyAlignment="0" applyProtection="0"/>
    <xf numFmtId="0" fontId="16" fillId="35" borderId="0" applyNumberFormat="0" applyBorder="0" applyAlignment="0" applyProtection="0"/>
  </cellStyleXfs>
  <cellXfs count="71">
    <xf numFmtId="0" fontId="0" fillId="0" borderId="0" xfId="0"/>
    <xf numFmtId="0" fontId="3" fillId="0" borderId="0" xfId="0" applyFont="1" applyAlignment="1">
      <alignment vertical="center"/>
    </xf>
    <xf numFmtId="0" fontId="7" fillId="0" borderId="0" xfId="0" applyFont="1"/>
    <xf numFmtId="0" fontId="7" fillId="0" borderId="0" xfId="0" applyFont="1" applyAlignment="1">
      <alignment vertical="center"/>
    </xf>
    <xf numFmtId="0" fontId="8" fillId="0" borderId="0" xfId="0" applyFont="1" applyAlignment="1">
      <alignment horizontal="right" vertical="center" indent="1"/>
    </xf>
    <xf numFmtId="0" fontId="7" fillId="0" borderId="0" xfId="0" applyFont="1" applyAlignment="1">
      <alignment horizontal="right" vertical="center" indent="1"/>
    </xf>
    <xf numFmtId="0" fontId="9" fillId="0" borderId="0" xfId="0" applyFont="1" applyAlignment="1">
      <alignment vertical="center"/>
    </xf>
    <xf numFmtId="0" fontId="10" fillId="0" borderId="0" xfId="0" applyFont="1" applyAlignment="1">
      <alignment horizontal="left" vertical="center" indent="1"/>
    </xf>
    <xf numFmtId="0" fontId="10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10" fillId="0" borderId="0" xfId="0" applyFont="1" applyAlignment="1">
      <alignment horizontal="right" vertical="center" indent="1"/>
    </xf>
    <xf numFmtId="0" fontId="3" fillId="0" borderId="0" xfId="0" applyFont="1" applyAlignment="1">
      <alignment horizontal="left" vertical="center" indent="1"/>
    </xf>
    <xf numFmtId="0" fontId="14" fillId="3" borderId="0" xfId="0" applyFont="1" applyFill="1" applyAlignment="1">
      <alignment horizontal="left" vertical="center" indent="1"/>
    </xf>
    <xf numFmtId="0" fontId="14" fillId="3" borderId="11" xfId="0" applyFont="1" applyFill="1" applyBorder="1" applyAlignment="1">
      <alignment horizontal="left" vertical="center" indent="1"/>
    </xf>
    <xf numFmtId="0" fontId="3" fillId="2" borderId="1" xfId="0" applyFont="1" applyFill="1" applyBorder="1" applyAlignment="1">
      <alignment horizontal="left" vertical="center" indent="1"/>
    </xf>
    <xf numFmtId="0" fontId="3" fillId="4" borderId="14" xfId="0" applyFont="1" applyFill="1" applyBorder="1" applyAlignment="1">
      <alignment horizontal="left" vertical="center" indent="1"/>
    </xf>
    <xf numFmtId="0" fontId="3" fillId="2" borderId="8" xfId="0" applyFont="1" applyFill="1" applyBorder="1" applyAlignment="1">
      <alignment horizontal="left" vertical="center" indent="1"/>
    </xf>
    <xf numFmtId="0" fontId="3" fillId="4" borderId="17" xfId="0" applyFont="1" applyFill="1" applyBorder="1" applyAlignment="1">
      <alignment horizontal="left" vertical="center" indent="1"/>
    </xf>
    <xf numFmtId="0" fontId="3" fillId="4" borderId="20" xfId="0" applyFont="1" applyFill="1" applyBorder="1" applyAlignment="1">
      <alignment horizontal="left" vertical="center" indent="1"/>
    </xf>
    <xf numFmtId="0" fontId="3" fillId="4" borderId="23" xfId="0" applyFont="1" applyFill="1" applyBorder="1" applyAlignment="1">
      <alignment horizontal="left" vertical="center" indent="1"/>
    </xf>
    <xf numFmtId="0" fontId="7" fillId="0" borderId="0" xfId="0" applyNumberFormat="1" applyFont="1"/>
    <xf numFmtId="0" fontId="7" fillId="0" borderId="0" xfId="0" applyNumberFormat="1" applyFont="1" applyAlignment="1">
      <alignment horizontal="left"/>
    </xf>
    <xf numFmtId="0" fontId="11" fillId="3" borderId="0" xfId="0" applyNumberFormat="1" applyFont="1" applyFill="1" applyAlignment="1">
      <alignment horizontal="left" vertical="center"/>
    </xf>
    <xf numFmtId="0" fontId="1" fillId="3" borderId="0" xfId="0" applyNumberFormat="1" applyFont="1" applyFill="1" applyAlignment="1">
      <alignment horizontal="center" vertical="center"/>
    </xf>
    <xf numFmtId="0" fontId="12" fillId="3" borderId="0" xfId="0" applyNumberFormat="1" applyFont="1" applyFill="1" applyAlignment="1">
      <alignment horizontal="center" vertical="center"/>
    </xf>
    <xf numFmtId="0" fontId="7" fillId="0" borderId="0" xfId="0" applyNumberFormat="1" applyFont="1" applyAlignment="1">
      <alignment vertical="center"/>
    </xf>
    <xf numFmtId="0" fontId="7" fillId="0" borderId="0" xfId="0" applyNumberFormat="1" applyFont="1" applyAlignment="1">
      <alignment horizontal="left" vertical="center"/>
    </xf>
    <xf numFmtId="0" fontId="10" fillId="0" borderId="10" xfId="0" applyNumberFormat="1" applyFont="1" applyBorder="1" applyAlignment="1">
      <alignment vertical="center"/>
    </xf>
    <xf numFmtId="0" fontId="9" fillId="0" borderId="10" xfId="0" applyNumberFormat="1" applyFont="1" applyBorder="1" applyAlignment="1">
      <alignment horizontal="left" vertical="center"/>
    </xf>
    <xf numFmtId="0" fontId="9" fillId="0" borderId="0" xfId="0" applyNumberFormat="1" applyFont="1" applyAlignment="1">
      <alignment vertical="center"/>
    </xf>
    <xf numFmtId="0" fontId="7" fillId="0" borderId="0" xfId="0" applyNumberFormat="1" applyFont="1" applyAlignment="1">
      <alignment horizontal="center" vertical="center"/>
    </xf>
    <xf numFmtId="0" fontId="7" fillId="0" borderId="10" xfId="0" applyNumberFormat="1" applyFont="1" applyBorder="1" applyAlignment="1">
      <alignment horizontal="left" vertical="center"/>
    </xf>
    <xf numFmtId="0" fontId="7" fillId="0" borderId="0" xfId="0" applyNumberFormat="1" applyFont="1" applyAlignment="1">
      <alignment horizontal="center"/>
    </xf>
    <xf numFmtId="0" fontId="13" fillId="0" borderId="10" xfId="0" applyNumberFormat="1" applyFont="1" applyBorder="1" applyAlignment="1">
      <alignment vertical="center"/>
    </xf>
    <xf numFmtId="0" fontId="2" fillId="3" borderId="13" xfId="0" applyNumberFormat="1" applyFont="1" applyFill="1" applyBorder="1" applyAlignment="1">
      <alignment horizontal="center" vertical="center"/>
    </xf>
    <xf numFmtId="0" fontId="3" fillId="0" borderId="0" xfId="0" applyNumberFormat="1" applyFont="1" applyAlignment="1">
      <alignment vertical="center"/>
    </xf>
    <xf numFmtId="0" fontId="3" fillId="0" borderId="0" xfId="0" applyNumberFormat="1" applyFont="1" applyAlignment="1">
      <alignment horizontal="left" vertical="center" indent="1"/>
    </xf>
    <xf numFmtId="0" fontId="3" fillId="0" borderId="0" xfId="0" applyNumberFormat="1" applyFont="1" applyAlignment="1">
      <alignment horizontal="left" vertical="center"/>
    </xf>
    <xf numFmtId="44" fontId="6" fillId="4" borderId="1" xfId="0" applyNumberFormat="1" applyFont="1" applyFill="1" applyBorder="1" applyAlignment="1">
      <alignment horizontal="left" vertical="center"/>
    </xf>
    <xf numFmtId="44" fontId="6" fillId="4" borderId="2" xfId="0" applyNumberFormat="1" applyFont="1" applyFill="1" applyBorder="1" applyAlignment="1">
      <alignment horizontal="left" vertical="center"/>
    </xf>
    <xf numFmtId="44" fontId="6" fillId="4" borderId="3" xfId="0" applyNumberFormat="1" applyFont="1" applyFill="1" applyBorder="1" applyAlignment="1">
      <alignment horizontal="left" vertical="center"/>
    </xf>
    <xf numFmtId="44" fontId="7" fillId="0" borderId="0" xfId="0" applyNumberFormat="1" applyFont="1" applyAlignment="1">
      <alignment horizontal="left"/>
    </xf>
    <xf numFmtId="44" fontId="7" fillId="0" borderId="0" xfId="0" applyNumberFormat="1" applyFont="1" applyAlignment="1">
      <alignment horizontal="left" vertical="center"/>
    </xf>
    <xf numFmtId="44" fontId="7" fillId="2" borderId="1" xfId="0" applyNumberFormat="1" applyFont="1" applyFill="1" applyBorder="1" applyAlignment="1">
      <alignment horizontal="left" vertical="center"/>
    </xf>
    <xf numFmtId="44" fontId="7" fillId="2" borderId="2" xfId="0" applyNumberFormat="1" applyFont="1" applyFill="1" applyBorder="1" applyAlignment="1">
      <alignment horizontal="left" vertical="center"/>
    </xf>
    <xf numFmtId="44" fontId="7" fillId="2" borderId="3" xfId="0" applyNumberFormat="1" applyFont="1" applyFill="1" applyBorder="1" applyAlignment="1">
      <alignment horizontal="left" vertical="center"/>
    </xf>
    <xf numFmtId="44" fontId="7" fillId="4" borderId="7" xfId="0" applyNumberFormat="1" applyFont="1" applyFill="1" applyBorder="1" applyAlignment="1">
      <alignment horizontal="left" vertical="center"/>
    </xf>
    <xf numFmtId="44" fontId="7" fillId="4" borderId="9" xfId="0" applyNumberFormat="1" applyFont="1" applyFill="1" applyBorder="1" applyAlignment="1">
      <alignment horizontal="left" vertical="center"/>
    </xf>
    <xf numFmtId="44" fontId="7" fillId="4" borderId="5" xfId="0" applyNumberFormat="1" applyFont="1" applyFill="1" applyBorder="1" applyAlignment="1">
      <alignment horizontal="left" vertical="center"/>
    </xf>
    <xf numFmtId="44" fontId="7" fillId="4" borderId="6" xfId="0" applyNumberFormat="1" applyFont="1" applyFill="1" applyBorder="1" applyAlignment="1">
      <alignment horizontal="left" vertical="center"/>
    </xf>
    <xf numFmtId="14" fontId="7" fillId="0" borderId="0" xfId="0" applyNumberFormat="1" applyFont="1" applyAlignment="1">
      <alignment horizontal="center" vertical="center"/>
    </xf>
    <xf numFmtId="14" fontId="7" fillId="2" borderId="1" xfId="0" applyNumberFormat="1" applyFont="1" applyFill="1" applyBorder="1" applyAlignment="1">
      <alignment horizontal="center" vertical="center"/>
    </xf>
    <xf numFmtId="44" fontId="6" fillId="4" borderId="5" xfId="0" applyNumberFormat="1" applyFont="1" applyFill="1" applyBorder="1" applyAlignment="1">
      <alignment horizontal="left" vertical="center"/>
    </xf>
    <xf numFmtId="44" fontId="6" fillId="4" borderId="6" xfId="0" applyNumberFormat="1" applyFont="1" applyFill="1" applyBorder="1" applyAlignment="1">
      <alignment horizontal="left" vertical="center"/>
    </xf>
    <xf numFmtId="44" fontId="3" fillId="0" borderId="0" xfId="0" applyNumberFormat="1" applyFont="1" applyAlignment="1">
      <alignment horizontal="left" vertical="center"/>
    </xf>
    <xf numFmtId="44" fontId="3" fillId="2" borderId="2" xfId="0" applyNumberFormat="1" applyFont="1" applyFill="1" applyBorder="1" applyAlignment="1">
      <alignment horizontal="left" vertical="center"/>
    </xf>
    <xf numFmtId="44" fontId="3" fillId="2" borderId="3" xfId="0" applyNumberFormat="1" applyFont="1" applyFill="1" applyBorder="1" applyAlignment="1">
      <alignment horizontal="left" vertical="center"/>
    </xf>
    <xf numFmtId="44" fontId="3" fillId="4" borderId="15" xfId="0" applyNumberFormat="1" applyFont="1" applyFill="1" applyBorder="1" applyAlignment="1">
      <alignment horizontal="left" vertical="center"/>
    </xf>
    <xf numFmtId="44" fontId="3" fillId="4" borderId="16" xfId="0" applyNumberFormat="1" applyFont="1" applyFill="1" applyBorder="1" applyAlignment="1">
      <alignment horizontal="left" vertical="center"/>
    </xf>
    <xf numFmtId="44" fontId="3" fillId="2" borderId="4" xfId="0" applyNumberFormat="1" applyFont="1" applyFill="1" applyBorder="1" applyAlignment="1">
      <alignment horizontal="left" vertical="center"/>
    </xf>
    <xf numFmtId="44" fontId="3" fillId="2" borderId="9" xfId="0" applyNumberFormat="1" applyFont="1" applyFill="1" applyBorder="1" applyAlignment="1">
      <alignment horizontal="left" vertical="center"/>
    </xf>
    <xf numFmtId="44" fontId="3" fillId="4" borderId="18" xfId="0" applyNumberFormat="1" applyFont="1" applyFill="1" applyBorder="1" applyAlignment="1">
      <alignment horizontal="left" vertical="center"/>
    </xf>
    <xf numFmtId="44" fontId="3" fillId="4" borderId="19" xfId="0" applyNumberFormat="1" applyFont="1" applyFill="1" applyBorder="1" applyAlignment="1">
      <alignment horizontal="left" vertical="center"/>
    </xf>
    <xf numFmtId="44" fontId="3" fillId="4" borderId="21" xfId="0" applyNumberFormat="1" applyFont="1" applyFill="1" applyBorder="1" applyAlignment="1">
      <alignment horizontal="left" vertical="center"/>
    </xf>
    <xf numFmtId="44" fontId="3" fillId="4" borderId="22" xfId="0" applyNumberFormat="1" applyFont="1" applyFill="1" applyBorder="1" applyAlignment="1">
      <alignment horizontal="left" vertical="center"/>
    </xf>
    <xf numFmtId="44" fontId="3" fillId="4" borderId="24" xfId="0" applyNumberFormat="1" applyFont="1" applyFill="1" applyBorder="1" applyAlignment="1">
      <alignment horizontal="left" vertical="center"/>
    </xf>
    <xf numFmtId="44" fontId="3" fillId="4" borderId="25" xfId="0" applyNumberFormat="1" applyFont="1" applyFill="1" applyBorder="1" applyAlignment="1">
      <alignment horizontal="left" vertical="center"/>
    </xf>
    <xf numFmtId="44" fontId="5" fillId="3" borderId="27" xfId="0" applyNumberFormat="1" applyFont="1" applyFill="1" applyBorder="1" applyAlignment="1">
      <alignment horizontal="left" vertical="center"/>
    </xf>
    <xf numFmtId="44" fontId="5" fillId="3" borderId="26" xfId="0" applyNumberFormat="1" applyFont="1" applyFill="1" applyBorder="1" applyAlignment="1">
      <alignment horizontal="left" vertical="center"/>
    </xf>
    <xf numFmtId="166" fontId="2" fillId="3" borderId="12" xfId="0" applyNumberFormat="1" applyFont="1" applyFill="1" applyBorder="1" applyAlignment="1">
      <alignment horizontal="center" vertical="center"/>
    </xf>
    <xf numFmtId="14" fontId="7" fillId="0" borderId="1" xfId="0" applyNumberFormat="1" applyFont="1" applyFill="1" applyBorder="1" applyAlignment="1">
      <alignment horizontal="center" vertical="center"/>
    </xf>
  </cellXfs>
  <cellStyles count="47">
    <cellStyle name="20% - Ênfase1" xfId="24" builtinId="30" customBuiltin="1"/>
    <cellStyle name="20% - Ênfase2" xfId="28" builtinId="34" customBuiltin="1"/>
    <cellStyle name="20% - Ênfase3" xfId="32" builtinId="38" customBuiltin="1"/>
    <cellStyle name="20% - Ênfase4" xfId="36" builtinId="42" customBuiltin="1"/>
    <cellStyle name="20% - Ênfase5" xfId="40" builtinId="46" customBuiltin="1"/>
    <cellStyle name="20% - Ênfase6" xfId="44" builtinId="50" customBuiltin="1"/>
    <cellStyle name="40% - Ênfase1" xfId="25" builtinId="31" customBuiltin="1"/>
    <cellStyle name="40% - Ênfase2" xfId="29" builtinId="35" customBuiltin="1"/>
    <cellStyle name="40% - Ênfase3" xfId="33" builtinId="39" customBuiltin="1"/>
    <cellStyle name="40% - Ênfase4" xfId="37" builtinId="43" customBuiltin="1"/>
    <cellStyle name="40% - Ênfase5" xfId="41" builtinId="47" customBuiltin="1"/>
    <cellStyle name="40% - Ênfase6" xfId="45" builtinId="51" customBuiltin="1"/>
    <cellStyle name="60% - Ênfase1" xfId="26" builtinId="32" customBuiltin="1"/>
    <cellStyle name="60% - Ênfase2" xfId="30" builtinId="36" customBuiltin="1"/>
    <cellStyle name="60% - Ênfase3" xfId="34" builtinId="40" customBuiltin="1"/>
    <cellStyle name="60% - Ênfase4" xfId="38" builtinId="44" customBuiltin="1"/>
    <cellStyle name="60% - Ênfase5" xfId="42" builtinId="48" customBuiltin="1"/>
    <cellStyle name="60% - Ênfase6" xfId="46" builtinId="52" customBuiltin="1"/>
    <cellStyle name="Bom" xfId="11" builtinId="26" customBuiltin="1"/>
    <cellStyle name="Cálculo" xfId="16" builtinId="22" customBuiltin="1"/>
    <cellStyle name="Célula de Verificação" xfId="18" builtinId="23" customBuiltin="1"/>
    <cellStyle name="Célula Vinculada" xfId="17" builtinId="24" customBuiltin="1"/>
    <cellStyle name="Ênfase1" xfId="23" builtinId="29" customBuiltin="1"/>
    <cellStyle name="Ênfase2" xfId="27" builtinId="33" customBuiltin="1"/>
    <cellStyle name="Ênfase3" xfId="31" builtinId="37" customBuiltin="1"/>
    <cellStyle name="Ênfase4" xfId="35" builtinId="41" customBuiltin="1"/>
    <cellStyle name="Ênfase5" xfId="39" builtinId="45" customBuiltin="1"/>
    <cellStyle name="Ênfase6" xfId="43" builtinId="49" customBuiltin="1"/>
    <cellStyle name="Entrada" xfId="14" builtinId="20" customBuiltin="1"/>
    <cellStyle name="Moeda" xfId="3" builtinId="4" customBuiltin="1"/>
    <cellStyle name="Moeda [0]" xfId="4" builtinId="7" customBuiltin="1"/>
    <cellStyle name="Neutro" xfId="13" builtinId="28" customBuiltin="1"/>
    <cellStyle name="Normal" xfId="0" builtinId="0" customBuiltin="1"/>
    <cellStyle name="Nota" xfId="20" builtinId="10" customBuiltin="1"/>
    <cellStyle name="Porcentagem" xfId="5" builtinId="5" customBuiltin="1"/>
    <cellStyle name="Ruim" xfId="12" builtinId="27" customBuiltin="1"/>
    <cellStyle name="Saída" xfId="15" builtinId="21" customBuiltin="1"/>
    <cellStyle name="Separador de milhares [0]" xfId="2" builtinId="6" customBuiltin="1"/>
    <cellStyle name="Texto de Aviso" xfId="19" builtinId="11" customBuiltin="1"/>
    <cellStyle name="Texto Explicativo" xfId="21" builtinId="53" customBuiltin="1"/>
    <cellStyle name="Título" xfId="6" builtinId="15" customBuiltin="1"/>
    <cellStyle name="Título 1" xfId="7" builtinId="16" customBuiltin="1"/>
    <cellStyle name="Título 2" xfId="8" builtinId="17" customBuiltin="1"/>
    <cellStyle name="Título 3" xfId="9" builtinId="18" customBuiltin="1"/>
    <cellStyle name="Título 4" xfId="10" builtinId="19" customBuiltin="1"/>
    <cellStyle name="Total" xfId="22" builtinId="25" customBuiltin="1"/>
    <cellStyle name="Vírgula" xfId="1" builtinId="3" customBuiltin="1"/>
  </cellStyles>
  <dxfs count="3">
    <dxf>
      <font>
        <color rgb="FFC00000"/>
      </font>
    </dxf>
    <dxf>
      <font>
        <color rgb="FFC00000"/>
      </font>
    </dxf>
    <dxf>
      <font>
        <color rgb="FFC0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123823</xdr:colOff>
      <xdr:row>0</xdr:row>
      <xdr:rowOff>126871</xdr:rowOff>
    </xdr:from>
    <xdr:to>
      <xdr:col>6</xdr:col>
      <xdr:colOff>17923</xdr:colOff>
      <xdr:row>1</xdr:row>
      <xdr:rowOff>0</xdr:rowOff>
    </xdr:to>
    <xdr:pic>
      <xdr:nvPicPr>
        <xdr:cNvPr id="15" name="Imagem 14" descr="Foto de um médico em um laboratório" title="Faixa 1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3" y="126871"/>
          <a:ext cx="6714000" cy="1216154"/>
        </a:xfrm>
        <a:prstGeom prst="rect">
          <a:avLst/>
        </a:prstGeom>
      </xdr:spPr>
    </xdr:pic>
    <xdr:clientData/>
  </xdr:twoCellAnchor>
  <xdr:twoCellAnchor>
    <xdr:from>
      <xdr:col>1</xdr:col>
      <xdr:colOff>161926</xdr:colOff>
      <xdr:row>0</xdr:row>
      <xdr:rowOff>619125</xdr:rowOff>
    </xdr:from>
    <xdr:to>
      <xdr:col>4</xdr:col>
      <xdr:colOff>1056676</xdr:colOff>
      <xdr:row>1</xdr:row>
      <xdr:rowOff>0</xdr:rowOff>
    </xdr:to>
    <xdr:sp macro="" textlink="">
      <xdr:nvSpPr>
        <xdr:cNvPr id="16" name="Retângulo 15">
          <a:extLst>
            <a:ext uri="{FF2B5EF4-FFF2-40B4-BE49-F238E27FC236}">
              <a16:creationId xmlns:a16="http://schemas.microsoft.com/office/drawing/2014/main" id="{00000000-0008-0000-0000-000010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SpPr/>
      </xdr:nvSpPr>
      <xdr:spPr>
        <a:xfrm>
          <a:off x="285751" y="619125"/>
          <a:ext cx="5104800" cy="723900"/>
        </a:xfrm>
        <a:prstGeom prst="rect">
          <a:avLst/>
        </a:prstGeom>
        <a:solidFill>
          <a:schemeClr val="accent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 rtl="0"/>
          <a:endParaRPr lang="en-US" sz="1100"/>
        </a:p>
      </xdr:txBody>
    </xdr:sp>
    <xdr:clientData/>
  </xdr:twoCellAnchor>
  <xdr:twoCellAnchor>
    <xdr:from>
      <xdr:col>1</xdr:col>
      <xdr:colOff>170673</xdr:colOff>
      <xdr:row>0</xdr:row>
      <xdr:rowOff>942975</xdr:rowOff>
    </xdr:from>
    <xdr:to>
      <xdr:col>5</xdr:col>
      <xdr:colOff>1104900</xdr:colOff>
      <xdr:row>1</xdr:row>
      <xdr:rowOff>238125</xdr:rowOff>
    </xdr:to>
    <xdr:sp macro="" textlink="">
      <xdr:nvSpPr>
        <xdr:cNvPr id="17" name="Caixa de texto 1" descr="Lista de inventário" title="Título 1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294498" y="942975"/>
          <a:ext cx="5744352" cy="638175"/>
        </a:xfrm>
        <a:prstGeom prst="rect">
          <a:avLst/>
        </a:prstGeom>
        <a:noFill/>
        <a:ln w="63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t-br" sz="2000">
              <a:solidFill>
                <a:schemeClr val="bg1"/>
              </a:solidFill>
              <a:latin typeface="Gill Sans MT" panose="020B0502020104020203" pitchFamily="34" charset="0"/>
              <a:ea typeface="+mn-ea"/>
              <a:cs typeface="+mn-cs"/>
            </a:rPr>
            <a:t>Visão Geral da Criação de Consultório Médico</a:t>
          </a:r>
        </a:p>
      </xdr:txBody>
    </xdr:sp>
    <xdr:clientData/>
  </xdr:twoCellAnchor>
  <xdr:twoCellAnchor>
    <xdr:from>
      <xdr:col>1</xdr:col>
      <xdr:colOff>170675</xdr:colOff>
      <xdr:row>0</xdr:row>
      <xdr:rowOff>533400</xdr:rowOff>
    </xdr:from>
    <xdr:to>
      <xdr:col>3</xdr:col>
      <xdr:colOff>437376</xdr:colOff>
      <xdr:row>0</xdr:row>
      <xdr:rowOff>1019175</xdr:rowOff>
    </xdr:to>
    <xdr:sp macro="" textlink="">
      <xdr:nvSpPr>
        <xdr:cNvPr id="18" name="Caixa de texto 1" descr="Lista de inventário" title="Título 1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SpPr txBox="1"/>
      </xdr:nvSpPr>
      <xdr:spPr>
        <a:xfrm>
          <a:off x="294500" y="533400"/>
          <a:ext cx="3381376" cy="485775"/>
        </a:xfrm>
        <a:prstGeom prst="rect">
          <a:avLst/>
        </a:prstGeom>
        <a:noFill/>
        <a:ln w="63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b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t-br" sz="2000">
              <a:solidFill>
                <a:schemeClr val="accent1"/>
              </a:solidFill>
              <a:latin typeface="Gill Sans MT" panose="020B0502020104020203" pitchFamily="34" charset="0"/>
            </a:rPr>
            <a:t>Nome da</a:t>
          </a:r>
          <a:r>
            <a:rPr lang="pt-br" sz="2000" baseline="0">
              <a:solidFill>
                <a:schemeClr val="accent1"/>
              </a:solidFill>
              <a:latin typeface="Gill Sans MT" panose="020B0502020104020203" pitchFamily="34" charset="0"/>
            </a:rPr>
            <a:t> Empresa</a:t>
          </a:r>
          <a:endParaRPr lang="en-US" sz="2000">
            <a:solidFill>
              <a:schemeClr val="accent1"/>
            </a:solidFill>
            <a:latin typeface="Gill Sans MT" panose="020B0502020104020203" pitchFamily="34" charset="0"/>
            <a:ea typeface="+mn-ea"/>
            <a:cs typeface="+mn-cs"/>
          </a:endParaRPr>
        </a:p>
      </xdr:txBody>
    </xdr:sp>
    <xdr:clientData/>
  </xdr:twoCellAnchor>
  <xdr:twoCellAnchor>
    <xdr:from>
      <xdr:col>1</xdr:col>
      <xdr:colOff>0</xdr:colOff>
      <xdr:row>0</xdr:row>
      <xdr:rowOff>1266825</xdr:rowOff>
    </xdr:from>
    <xdr:to>
      <xdr:col>6</xdr:col>
      <xdr:colOff>17925</xdr:colOff>
      <xdr:row>1</xdr:row>
      <xdr:rowOff>0</xdr:rowOff>
    </xdr:to>
    <xdr:sp macro="" textlink="">
      <xdr:nvSpPr>
        <xdr:cNvPr id="19" name="Retângulo 18">
          <a:extLst>
            <a:ext uri="{FF2B5EF4-FFF2-40B4-BE49-F238E27FC236}">
              <a16:creationId xmlns:a16="http://schemas.microsoft.com/office/drawing/2014/main" id="{00000000-0008-0000-0000-000013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SpPr/>
      </xdr:nvSpPr>
      <xdr:spPr>
        <a:xfrm>
          <a:off x="123825" y="1266825"/>
          <a:ext cx="6714000" cy="76200"/>
        </a:xfrm>
        <a:prstGeom prst="rect">
          <a:avLst/>
        </a:prstGeom>
        <a:solidFill>
          <a:schemeClr val="accent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 rtl="0"/>
          <a:endParaRPr lang="en-US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123824</xdr:colOff>
      <xdr:row>0</xdr:row>
      <xdr:rowOff>126871</xdr:rowOff>
    </xdr:from>
    <xdr:to>
      <xdr:col>5</xdr:col>
      <xdr:colOff>962024</xdr:colOff>
      <xdr:row>1</xdr:row>
      <xdr:rowOff>0</xdr:rowOff>
    </xdr:to>
    <xdr:pic>
      <xdr:nvPicPr>
        <xdr:cNvPr id="6" name="Imagem 5" descr="Foto de um médico em um laboratório" title="Faixa 1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4" y="126871"/>
          <a:ext cx="6715125" cy="1216154"/>
        </a:xfrm>
        <a:prstGeom prst="rect">
          <a:avLst/>
        </a:prstGeom>
      </xdr:spPr>
    </xdr:pic>
    <xdr:clientData/>
  </xdr:twoCellAnchor>
  <xdr:twoCellAnchor>
    <xdr:from>
      <xdr:col>1</xdr:col>
      <xdr:colOff>161925</xdr:colOff>
      <xdr:row>0</xdr:row>
      <xdr:rowOff>619125</xdr:rowOff>
    </xdr:from>
    <xdr:to>
      <xdr:col>4</xdr:col>
      <xdr:colOff>476249</xdr:colOff>
      <xdr:row>1</xdr:row>
      <xdr:rowOff>0</xdr:rowOff>
    </xdr:to>
    <xdr:sp macro="" textlink="">
      <xdr:nvSpPr>
        <xdr:cNvPr id="4" name="Retângulo 3">
          <a:extLst>
            <a:ext uri="{FF2B5EF4-FFF2-40B4-BE49-F238E27FC236}">
              <a16:creationId xmlns:a16="http://schemas.microsoft.com/office/drawing/2014/main" id="{00000000-0008-0000-0100-000004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SpPr/>
      </xdr:nvSpPr>
      <xdr:spPr>
        <a:xfrm>
          <a:off x="285750" y="619125"/>
          <a:ext cx="5105399" cy="723900"/>
        </a:xfrm>
        <a:prstGeom prst="rect">
          <a:avLst/>
        </a:prstGeom>
        <a:solidFill>
          <a:schemeClr val="accent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 rtl="0"/>
          <a:endParaRPr lang="en-US" sz="1100"/>
        </a:p>
      </xdr:txBody>
    </xdr:sp>
    <xdr:clientData/>
  </xdr:twoCellAnchor>
  <xdr:twoCellAnchor>
    <xdr:from>
      <xdr:col>1</xdr:col>
      <xdr:colOff>170674</xdr:colOff>
      <xdr:row>0</xdr:row>
      <xdr:rowOff>942975</xdr:rowOff>
    </xdr:from>
    <xdr:to>
      <xdr:col>4</xdr:col>
      <xdr:colOff>485775</xdr:colOff>
      <xdr:row>1</xdr:row>
      <xdr:rowOff>238125</xdr:rowOff>
    </xdr:to>
    <xdr:sp macro="" textlink="">
      <xdr:nvSpPr>
        <xdr:cNvPr id="9" name="Caixa de texto 1" descr="Lista de inventário" title="Título 1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SpPr txBox="1"/>
      </xdr:nvSpPr>
      <xdr:spPr>
        <a:xfrm>
          <a:off x="294499" y="942975"/>
          <a:ext cx="4696601" cy="638175"/>
        </a:xfrm>
        <a:prstGeom prst="rect">
          <a:avLst/>
        </a:prstGeom>
        <a:noFill/>
        <a:ln w="63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t-br" sz="2000">
              <a:solidFill>
                <a:schemeClr val="bg1"/>
              </a:solidFill>
              <a:latin typeface="Gill Sans MT" panose="020B0502020104020203" pitchFamily="34" charset="0"/>
              <a:ea typeface="+mn-ea"/>
              <a:cs typeface="+mn-cs"/>
            </a:rPr>
            <a:t>Visão Geral da Criação de Consultório Médico</a:t>
          </a:r>
        </a:p>
      </xdr:txBody>
    </xdr:sp>
    <xdr:clientData/>
  </xdr:twoCellAnchor>
  <xdr:twoCellAnchor>
    <xdr:from>
      <xdr:col>1</xdr:col>
      <xdr:colOff>170675</xdr:colOff>
      <xdr:row>0</xdr:row>
      <xdr:rowOff>533400</xdr:rowOff>
    </xdr:from>
    <xdr:to>
      <xdr:col>3</xdr:col>
      <xdr:colOff>437376</xdr:colOff>
      <xdr:row>0</xdr:row>
      <xdr:rowOff>1019175</xdr:rowOff>
    </xdr:to>
    <xdr:sp macro="" textlink="">
      <xdr:nvSpPr>
        <xdr:cNvPr id="10" name="Caixa de texto 1" descr="Lista de inventário" title="Título 1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SpPr txBox="1"/>
      </xdr:nvSpPr>
      <xdr:spPr>
        <a:xfrm>
          <a:off x="294500" y="533400"/>
          <a:ext cx="3381376" cy="485775"/>
        </a:xfrm>
        <a:prstGeom prst="rect">
          <a:avLst/>
        </a:prstGeom>
        <a:noFill/>
        <a:ln w="63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b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t-br" sz="2000">
              <a:solidFill>
                <a:schemeClr val="accent1"/>
              </a:solidFill>
              <a:latin typeface="Gill Sans MT" panose="020B0502020104020203" pitchFamily="34" charset="0"/>
            </a:rPr>
            <a:t>Nome da</a:t>
          </a:r>
          <a:r>
            <a:rPr lang="pt-br" sz="2000" baseline="0">
              <a:solidFill>
                <a:schemeClr val="accent1"/>
              </a:solidFill>
              <a:latin typeface="Gill Sans MT" panose="020B0502020104020203" pitchFamily="34" charset="0"/>
            </a:rPr>
            <a:t> Empresa</a:t>
          </a:r>
          <a:endParaRPr lang="en-US" sz="2000">
            <a:solidFill>
              <a:schemeClr val="accent1"/>
            </a:solidFill>
            <a:latin typeface="Gill Sans MT" panose="020B0502020104020203" pitchFamily="34" charset="0"/>
            <a:ea typeface="+mn-ea"/>
            <a:cs typeface="+mn-cs"/>
          </a:endParaRPr>
        </a:p>
      </xdr:txBody>
    </xdr:sp>
    <xdr:clientData/>
  </xdr:twoCellAnchor>
  <xdr:twoCellAnchor>
    <xdr:from>
      <xdr:col>1</xdr:col>
      <xdr:colOff>0</xdr:colOff>
      <xdr:row>0</xdr:row>
      <xdr:rowOff>1266825</xdr:rowOff>
    </xdr:from>
    <xdr:to>
      <xdr:col>6</xdr:col>
      <xdr:colOff>0</xdr:colOff>
      <xdr:row>1</xdr:row>
      <xdr:rowOff>0</xdr:rowOff>
    </xdr:to>
    <xdr:sp macro="" textlink="">
      <xdr:nvSpPr>
        <xdr:cNvPr id="3" name="Retângulo 2">
          <a:extLst>
            <a:ext uri="{FF2B5EF4-FFF2-40B4-BE49-F238E27FC236}">
              <a16:creationId xmlns:a16="http://schemas.microsoft.com/office/drawing/2014/main" id="{00000000-0008-0000-0100-000003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SpPr/>
      </xdr:nvSpPr>
      <xdr:spPr>
        <a:xfrm>
          <a:off x="123825" y="1266825"/>
          <a:ext cx="6000750" cy="76200"/>
        </a:xfrm>
        <a:prstGeom prst="rect">
          <a:avLst/>
        </a:prstGeom>
        <a:solidFill>
          <a:schemeClr val="accent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 rtl="0"/>
          <a:endParaRPr lang="en-US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152399</xdr:colOff>
      <xdr:row>0</xdr:row>
      <xdr:rowOff>140333</xdr:rowOff>
    </xdr:from>
    <xdr:to>
      <xdr:col>14</xdr:col>
      <xdr:colOff>1123949</xdr:colOff>
      <xdr:row>1</xdr:row>
      <xdr:rowOff>0</xdr:rowOff>
    </xdr:to>
    <xdr:pic>
      <xdr:nvPicPr>
        <xdr:cNvPr id="5" name="Imagem 4" descr="Foto de um médico em um laboratório" title="Banner 2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52399" y="140333"/>
          <a:ext cx="16746071" cy="1598820"/>
        </a:xfrm>
        <a:prstGeom prst="rect">
          <a:avLst/>
        </a:prstGeom>
      </xdr:spPr>
    </xdr:pic>
    <xdr:clientData/>
  </xdr:twoCellAnchor>
  <xdr:twoCellAnchor>
    <xdr:from>
      <xdr:col>1</xdr:col>
      <xdr:colOff>161926</xdr:colOff>
      <xdr:row>0</xdr:row>
      <xdr:rowOff>571501</xdr:rowOff>
    </xdr:from>
    <xdr:to>
      <xdr:col>5</xdr:col>
      <xdr:colOff>400050</xdr:colOff>
      <xdr:row>1</xdr:row>
      <xdr:rowOff>0</xdr:rowOff>
    </xdr:to>
    <xdr:sp macro="" textlink="">
      <xdr:nvSpPr>
        <xdr:cNvPr id="14" name="Retângulo 13">
          <a:extLst>
            <a:ext uri="{FF2B5EF4-FFF2-40B4-BE49-F238E27FC236}">
              <a16:creationId xmlns:a16="http://schemas.microsoft.com/office/drawing/2014/main" id="{00000000-0008-0000-0200-00000E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SpPr/>
      </xdr:nvSpPr>
      <xdr:spPr>
        <a:xfrm>
          <a:off x="314326" y="571501"/>
          <a:ext cx="5076824" cy="1171574"/>
        </a:xfrm>
        <a:prstGeom prst="rect">
          <a:avLst/>
        </a:prstGeom>
        <a:solidFill>
          <a:schemeClr val="accent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 rtl="0"/>
          <a:endParaRPr lang="en-US" sz="1100"/>
        </a:p>
      </xdr:txBody>
    </xdr:sp>
    <xdr:clientData/>
  </xdr:twoCellAnchor>
  <xdr:twoCellAnchor>
    <xdr:from>
      <xdr:col>1</xdr:col>
      <xdr:colOff>198903</xdr:colOff>
      <xdr:row>0</xdr:row>
      <xdr:rowOff>1118347</xdr:rowOff>
    </xdr:from>
    <xdr:to>
      <xdr:col>6</xdr:col>
      <xdr:colOff>86283</xdr:colOff>
      <xdr:row>1</xdr:row>
      <xdr:rowOff>84604</xdr:rowOff>
    </xdr:to>
    <xdr:sp macro="" textlink="">
      <xdr:nvSpPr>
        <xdr:cNvPr id="6" name="Caixa de texto 1" descr="Lista de inventário" title="Título 1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 txBox="1"/>
      </xdr:nvSpPr>
      <xdr:spPr>
        <a:xfrm>
          <a:off x="351303" y="1118347"/>
          <a:ext cx="5611905" cy="709332"/>
        </a:xfrm>
        <a:prstGeom prst="rect">
          <a:avLst/>
        </a:prstGeom>
        <a:noFill/>
        <a:ln w="63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t-br" sz="3600">
              <a:solidFill>
                <a:schemeClr val="bg1"/>
              </a:solidFill>
              <a:latin typeface="Gill Sans MT" panose="020B0502020104020203" pitchFamily="34" charset="0"/>
              <a:ea typeface="+mn-ea"/>
              <a:cs typeface="+mn-cs"/>
            </a:rPr>
            <a:t>Folha de Lucros e Perdas</a:t>
          </a:r>
        </a:p>
      </xdr:txBody>
    </xdr:sp>
    <xdr:clientData/>
  </xdr:twoCellAnchor>
  <xdr:twoCellAnchor>
    <xdr:from>
      <xdr:col>0</xdr:col>
      <xdr:colOff>156881</xdr:colOff>
      <xdr:row>0</xdr:row>
      <xdr:rowOff>1671918</xdr:rowOff>
    </xdr:from>
    <xdr:to>
      <xdr:col>15</xdr:col>
      <xdr:colOff>-1</xdr:colOff>
      <xdr:row>1</xdr:row>
      <xdr:rowOff>0</xdr:rowOff>
    </xdr:to>
    <xdr:sp macro="" textlink="">
      <xdr:nvSpPr>
        <xdr:cNvPr id="8" name="Retângulo 7">
          <a:extLst>
            <a:ext uri="{FF2B5EF4-FFF2-40B4-BE49-F238E27FC236}">
              <a16:creationId xmlns:a16="http://schemas.microsoft.com/office/drawing/2014/main" id="{00000000-0008-0000-0200-000008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SpPr/>
      </xdr:nvSpPr>
      <xdr:spPr>
        <a:xfrm>
          <a:off x="156881" y="1671918"/>
          <a:ext cx="13693589" cy="76200"/>
        </a:xfrm>
        <a:prstGeom prst="rect">
          <a:avLst/>
        </a:prstGeom>
        <a:solidFill>
          <a:schemeClr val="accent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 rtl="0"/>
          <a:endParaRPr lang="en-US" sz="1100"/>
        </a:p>
      </xdr:txBody>
    </xdr:sp>
    <xdr:clientData/>
  </xdr:twoCellAnchor>
  <xdr:twoCellAnchor>
    <xdr:from>
      <xdr:col>1</xdr:col>
      <xdr:colOff>198903</xdr:colOff>
      <xdr:row>0</xdr:row>
      <xdr:rowOff>723900</xdr:rowOff>
    </xdr:from>
    <xdr:to>
      <xdr:col>4</xdr:col>
      <xdr:colOff>342900</xdr:colOff>
      <xdr:row>0</xdr:row>
      <xdr:rowOff>1209675</xdr:rowOff>
    </xdr:to>
    <xdr:sp macro="" textlink="">
      <xdr:nvSpPr>
        <xdr:cNvPr id="16" name="Caixa de texto 1" descr="Lista de inventário" title="Título 1"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SpPr txBox="1"/>
      </xdr:nvSpPr>
      <xdr:spPr>
        <a:xfrm>
          <a:off x="351303" y="723900"/>
          <a:ext cx="4573122" cy="485775"/>
        </a:xfrm>
        <a:prstGeom prst="rect">
          <a:avLst/>
        </a:prstGeom>
        <a:noFill/>
        <a:ln w="63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b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t-br" sz="3600">
              <a:solidFill>
                <a:schemeClr val="accent1"/>
              </a:solidFill>
              <a:latin typeface="Gill Sans MT" panose="020B0502020104020203" pitchFamily="34" charset="0"/>
            </a:rPr>
            <a:t>Nome da</a:t>
          </a:r>
          <a:r>
            <a:rPr lang="pt-br" sz="3600" baseline="0">
              <a:solidFill>
                <a:schemeClr val="accent1"/>
              </a:solidFill>
              <a:latin typeface="Gill Sans MT" panose="020B0502020104020203" pitchFamily="34" charset="0"/>
            </a:rPr>
            <a:t> Empresa</a:t>
          </a:r>
          <a:endParaRPr lang="en-US" sz="3600">
            <a:solidFill>
              <a:schemeClr val="accent1"/>
            </a:solidFill>
            <a:latin typeface="Gill Sans MT" panose="020B0502020104020203" pitchFamily="34" charset="0"/>
            <a:ea typeface="+mn-ea"/>
            <a:cs typeface="+mn-cs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Business Blue">
  <a:themeElements>
    <a:clrScheme name="Business Templates - Non Blue">
      <a:dk1>
        <a:sysClr val="windowText" lastClr="000000"/>
      </a:dk1>
      <a:lt1>
        <a:sysClr val="window" lastClr="FFFFFF"/>
      </a:lt1>
      <a:dk2>
        <a:srgbClr val="00292E"/>
      </a:dk2>
      <a:lt2>
        <a:srgbClr val="64B2C1"/>
      </a:lt2>
      <a:accent1>
        <a:srgbClr val="F0CDA1"/>
      </a:accent1>
      <a:accent2>
        <a:srgbClr val="107082"/>
      </a:accent2>
      <a:accent3>
        <a:srgbClr val="054854"/>
      </a:accent3>
      <a:accent4>
        <a:srgbClr val="00AEEF"/>
      </a:accent4>
      <a:accent5>
        <a:srgbClr val="F99927"/>
      </a:accent5>
      <a:accent6>
        <a:srgbClr val="EC7216"/>
      </a:accent6>
      <a:hlink>
        <a:srgbClr val="000000"/>
      </a:hlink>
      <a:folHlink>
        <a:srgbClr val="000000"/>
      </a:folHlink>
    </a:clrScheme>
    <a:fontScheme name="Custom 37">
      <a:majorFont>
        <a:latin typeface="Gill Sans MT"/>
        <a:ea typeface=""/>
        <a:cs typeface=""/>
      </a:majorFont>
      <a:minorFont>
        <a:latin typeface="Arial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67000"/>
                <a:satMod val="105000"/>
                <a:lumMod val="110000"/>
              </a:schemeClr>
            </a:gs>
            <a:gs pos="50000">
              <a:schemeClr val="phClr">
                <a:tint val="73000"/>
                <a:satMod val="103000"/>
                <a:lumMod val="105000"/>
              </a:schemeClr>
            </a:gs>
            <a:gs pos="100000">
              <a:schemeClr val="phClr">
                <a:tint val="81000"/>
                <a:satMod val="109000"/>
                <a:lumMod val="105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tint val="94000"/>
                <a:satMod val="103000"/>
                <a:lumMod val="102000"/>
              </a:schemeClr>
            </a:gs>
            <a:gs pos="50000">
              <a:schemeClr val="phClr">
                <a:shade val="100000"/>
                <a:satMod val="110000"/>
                <a:lumMod val="100000"/>
              </a:schemeClr>
            </a:gs>
            <a:gs pos="100000">
              <a:schemeClr val="phClr">
                <a:shade val="78000"/>
                <a:satMod val="120000"/>
                <a:lumMod val="99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</a:ln>
        <a:ln w="12700" cap="flat" cmpd="sng" algn="ctr">
          <a:solidFill>
            <a:schemeClr val="phClr"/>
          </a:solidFill>
          <a:prstDash val="solid"/>
        </a:ln>
        <a:ln w="1905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hade val="98000"/>
                <a:satMod val="150000"/>
                <a:lumMod val="102000"/>
              </a:schemeClr>
            </a:gs>
            <a:gs pos="50000">
              <a:schemeClr val="phClr">
                <a:tint val="98000"/>
                <a:shade val="90000"/>
                <a:satMod val="13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txDef>
      <a:spPr>
        <a:noFill/>
        <a:ln w="6350" cmpd="sng">
          <a:noFill/>
        </a:ln>
      </a:spPr>
      <a:bodyPr vertOverflow="clip" horzOverflow="clip" wrap="square" rtlCol="0" anchor="b"/>
      <a:lstStyle>
        <a:defPPr marL="0" marR="0" indent="0" algn="l" defTabSz="914400" eaLnBrk="1" fontAlgn="auto" latinLnBrk="0" hangingPunct="1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sz="2000">
            <a:solidFill>
              <a:schemeClr val="accent1"/>
            </a:solidFill>
            <a:latin typeface="+mj-lt"/>
          </a:defRPr>
        </a:def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a:style>
    </a:txDef>
  </a:objectDefaults>
  <a:extraClrSchemeLst/>
  <a:extLst>
    <a:ext uri="{05A4C25C-085E-4340-85A3-A5531E510DB2}">
      <thm15:themeFamily xmlns:thm15="http://schemas.microsoft.com/office/thememl/2012/main" name="Office Theme Dark" id="{D39323B7-B2D6-4C10-818B-A5CD4ACE85BD}" vid="{15FD9199-0511-4D87-8BFB-2FF3F0C5B55D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G42"/>
  <sheetViews>
    <sheetView showGridLines="0" showRowColHeaders="0" tabSelected="1" zoomScaleNormal="100" workbookViewId="0">
      <selection activeCell="L4" sqref="L4"/>
    </sheetView>
  </sheetViews>
  <sheetFormatPr defaultColWidth="9" defaultRowHeight="15" customHeight="1"/>
  <cols>
    <col min="1" max="1" width="1.625" style="25" customWidth="1"/>
    <col min="2" max="2" width="5.5" style="25" customWidth="1"/>
    <col min="3" max="3" width="35.125" style="25" customWidth="1"/>
    <col min="4" max="5" width="15.625" style="26" customWidth="1"/>
    <col min="6" max="6" width="16" style="26" customWidth="1"/>
    <col min="7" max="7" width="1.625" style="25" customWidth="1"/>
    <col min="8" max="16384" width="9" style="25"/>
  </cols>
  <sheetData>
    <row r="1" spans="1:7" s="20" customFormat="1" ht="105.75" customHeight="1">
      <c r="D1" s="21"/>
      <c r="E1" s="21"/>
      <c r="F1" s="21"/>
      <c r="G1" s="20" t="s">
        <v>24</v>
      </c>
    </row>
    <row r="2" spans="1:7" s="20" customFormat="1" ht="24" customHeight="1">
      <c r="D2" s="21"/>
      <c r="E2" s="21"/>
      <c r="F2" s="21"/>
    </row>
    <row r="3" spans="1:7" s="3" customFormat="1" ht="24" customHeight="1">
      <c r="B3" s="22" t="s">
        <v>0</v>
      </c>
      <c r="C3" s="23"/>
      <c r="D3" s="24" t="s">
        <v>21</v>
      </c>
      <c r="E3" s="24" t="s">
        <v>22</v>
      </c>
      <c r="F3" s="24" t="s">
        <v>23</v>
      </c>
    </row>
    <row r="4" spans="1:7" s="2" customFormat="1" ht="15" customHeight="1">
      <c r="B4" s="20"/>
      <c r="C4" s="20"/>
      <c r="D4" s="21"/>
      <c r="E4" s="21"/>
      <c r="F4" s="21"/>
    </row>
    <row r="5" spans="1:7" s="3" customFormat="1" ht="21" customHeight="1">
      <c r="C5" s="7" t="s">
        <v>2</v>
      </c>
      <c r="D5" s="38">
        <f>SUM(D7:D11)</f>
        <v>583910</v>
      </c>
      <c r="E5" s="39">
        <f>SUM(E7:E11)</f>
        <v>582860</v>
      </c>
      <c r="F5" s="40">
        <f>E5-D5</f>
        <v>-1050</v>
      </c>
    </row>
    <row r="6" spans="1:7" s="2" customFormat="1" ht="3.95" customHeight="1">
      <c r="D6" s="41"/>
      <c r="E6" s="41"/>
      <c r="F6" s="41"/>
    </row>
    <row r="7" spans="1:7" s="3" customFormat="1" ht="15" customHeight="1">
      <c r="C7" s="5" t="s">
        <v>3</v>
      </c>
      <c r="D7" s="42">
        <f>Despesas!D14</f>
        <v>10200</v>
      </c>
      <c r="E7" s="42">
        <f>Despesas!E14</f>
        <v>9150</v>
      </c>
      <c r="F7" s="42">
        <f t="shared" ref="F7:F19" si="0">E7-D7</f>
        <v>-1050</v>
      </c>
    </row>
    <row r="8" spans="1:7" s="3" customFormat="1" ht="15" customHeight="1">
      <c r="C8" s="5" t="s">
        <v>4</v>
      </c>
      <c r="D8" s="43">
        <f>Despesas!D29</f>
        <v>354910</v>
      </c>
      <c r="E8" s="44">
        <f>Despesas!E29</f>
        <v>354910</v>
      </c>
      <c r="F8" s="45">
        <f t="shared" si="0"/>
        <v>0</v>
      </c>
    </row>
    <row r="9" spans="1:7" s="3" customFormat="1" ht="15" customHeight="1">
      <c r="C9" s="5" t="s">
        <v>5</v>
      </c>
      <c r="D9" s="42">
        <f>Despesas!D43</f>
        <v>13300</v>
      </c>
      <c r="E9" s="42">
        <f>Despesas!E43</f>
        <v>13300</v>
      </c>
      <c r="F9" s="42">
        <f t="shared" si="0"/>
        <v>0</v>
      </c>
    </row>
    <row r="10" spans="1:7" s="3" customFormat="1" ht="15" customHeight="1">
      <c r="C10" s="5" t="s">
        <v>6</v>
      </c>
      <c r="D10" s="43">
        <f>Despesas!D52</f>
        <v>205000</v>
      </c>
      <c r="E10" s="44">
        <f>Despesas!E52</f>
        <v>205000</v>
      </c>
      <c r="F10" s="45">
        <f t="shared" si="0"/>
        <v>0</v>
      </c>
    </row>
    <row r="11" spans="1:7" s="3" customFormat="1" ht="15" customHeight="1">
      <c r="C11" s="5" t="s">
        <v>7</v>
      </c>
      <c r="D11" s="42">
        <f>Despesas!D60</f>
        <v>500</v>
      </c>
      <c r="E11" s="42">
        <f>Despesas!E60</f>
        <v>500</v>
      </c>
      <c r="F11" s="42">
        <f t="shared" si="0"/>
        <v>0</v>
      </c>
    </row>
    <row r="12" spans="1:7" s="3" customFormat="1" ht="15" customHeight="1">
      <c r="A12" s="25"/>
      <c r="B12" s="25"/>
      <c r="C12" s="25"/>
      <c r="D12" s="26"/>
      <c r="E12" s="26"/>
      <c r="F12" s="26"/>
    </row>
    <row r="13" spans="1:7" s="3" customFormat="1" ht="21" customHeight="1">
      <c r="C13" s="7" t="s">
        <v>8</v>
      </c>
      <c r="D13" s="38">
        <f>SUM(D15:D17)</f>
        <v>600000</v>
      </c>
      <c r="E13" s="39">
        <f>SUM(E15:E17)</f>
        <v>620000</v>
      </c>
      <c r="F13" s="40">
        <f t="shared" si="0"/>
        <v>20000</v>
      </c>
    </row>
    <row r="14" spans="1:7" s="2" customFormat="1" ht="3.95" customHeight="1">
      <c r="D14" s="41"/>
      <c r="E14" s="41"/>
      <c r="F14" s="41"/>
    </row>
    <row r="15" spans="1:7" s="3" customFormat="1" ht="15" customHeight="1">
      <c r="C15" s="5" t="s">
        <v>9</v>
      </c>
      <c r="D15" s="42">
        <f>D29</f>
        <v>80000</v>
      </c>
      <c r="E15" s="42">
        <f>E29</f>
        <v>80000</v>
      </c>
      <c r="F15" s="42">
        <f t="shared" si="0"/>
        <v>0</v>
      </c>
    </row>
    <row r="16" spans="1:7" s="3" customFormat="1" ht="15" customHeight="1">
      <c r="C16" s="5" t="s">
        <v>10</v>
      </c>
      <c r="D16" s="43">
        <f>D35</f>
        <v>500000</v>
      </c>
      <c r="E16" s="44">
        <f>E35</f>
        <v>495000</v>
      </c>
      <c r="F16" s="45">
        <f t="shared" si="0"/>
        <v>-5000</v>
      </c>
    </row>
    <row r="17" spans="1:6" s="3" customFormat="1" ht="15" customHeight="1">
      <c r="C17" s="5" t="s">
        <v>11</v>
      </c>
      <c r="D17" s="42">
        <f>D40</f>
        <v>20000</v>
      </c>
      <c r="E17" s="42">
        <f>E40</f>
        <v>45000</v>
      </c>
      <c r="F17" s="42">
        <f t="shared" si="0"/>
        <v>25000</v>
      </c>
    </row>
    <row r="18" spans="1:6" s="3" customFormat="1" ht="15" customHeight="1"/>
    <row r="19" spans="1:6" s="3" customFormat="1" ht="21" customHeight="1">
      <c r="C19" s="7" t="s">
        <v>12</v>
      </c>
      <c r="D19" s="38">
        <f>D13-D5</f>
        <v>16090</v>
      </c>
      <c r="E19" s="39">
        <f>E13-E5</f>
        <v>37140</v>
      </c>
      <c r="F19" s="40">
        <f t="shared" si="0"/>
        <v>21050</v>
      </c>
    </row>
    <row r="20" spans="1:6" s="2" customFormat="1" ht="30" customHeight="1">
      <c r="A20" s="20"/>
      <c r="B20" s="20"/>
      <c r="C20" s="20"/>
      <c r="D20" s="21"/>
      <c r="E20" s="21"/>
      <c r="F20" s="21"/>
    </row>
    <row r="21" spans="1:6" s="3" customFormat="1" ht="24" customHeight="1">
      <c r="A21" s="25"/>
      <c r="B21" s="22" t="s">
        <v>1</v>
      </c>
      <c r="C21" s="23"/>
      <c r="D21" s="24" t="s">
        <v>21</v>
      </c>
      <c r="E21" s="24" t="s">
        <v>22</v>
      </c>
      <c r="F21" s="24" t="s">
        <v>23</v>
      </c>
    </row>
    <row r="22" spans="1:6" s="2" customFormat="1" ht="3.95" customHeight="1">
      <c r="B22" s="20"/>
      <c r="C22" s="20"/>
      <c r="D22" s="21"/>
      <c r="E22" s="21"/>
      <c r="F22" s="21"/>
    </row>
    <row r="23" spans="1:6" s="6" customFormat="1" ht="21" customHeight="1">
      <c r="B23" s="29"/>
      <c r="C23" s="27" t="s">
        <v>9</v>
      </c>
      <c r="D23" s="28"/>
      <c r="E23" s="28"/>
      <c r="F23" s="28"/>
    </row>
    <row r="24" spans="1:6" s="2" customFormat="1" ht="3.95" customHeight="1">
      <c r="D24" s="21"/>
      <c r="E24" s="21"/>
      <c r="F24" s="21"/>
    </row>
    <row r="25" spans="1:6" s="3" customFormat="1" ht="15" customHeight="1">
      <c r="C25" s="5" t="s">
        <v>13</v>
      </c>
      <c r="D25" s="42">
        <v>50000</v>
      </c>
      <c r="E25" s="42">
        <v>50000</v>
      </c>
      <c r="F25" s="46">
        <f>E25-D25</f>
        <v>0</v>
      </c>
    </row>
    <row r="26" spans="1:6" s="3" customFormat="1" ht="15" customHeight="1">
      <c r="C26" s="5" t="s">
        <v>14</v>
      </c>
      <c r="D26" s="43">
        <v>30000</v>
      </c>
      <c r="E26" s="44">
        <v>30000</v>
      </c>
      <c r="F26" s="47">
        <f>E26-D26</f>
        <v>0</v>
      </c>
    </row>
    <row r="27" spans="1:6" s="3" customFormat="1" ht="15" customHeight="1">
      <c r="C27" s="5" t="s">
        <v>15</v>
      </c>
      <c r="D27" s="42">
        <v>0</v>
      </c>
      <c r="E27" s="42">
        <v>0</v>
      </c>
      <c r="F27" s="47">
        <f>E27-D27</f>
        <v>0</v>
      </c>
    </row>
    <row r="28" spans="1:6" s="3" customFormat="1" ht="15" customHeight="1">
      <c r="C28" s="5" t="s">
        <v>7</v>
      </c>
      <c r="D28" s="43">
        <v>0</v>
      </c>
      <c r="E28" s="44">
        <v>0</v>
      </c>
      <c r="F28" s="47">
        <f>E28-D28</f>
        <v>0</v>
      </c>
    </row>
    <row r="29" spans="1:6" s="3" customFormat="1" ht="15" customHeight="1">
      <c r="C29" s="4" t="s">
        <v>16</v>
      </c>
      <c r="D29" s="48">
        <f>SUM(D25:D28)</f>
        <v>80000</v>
      </c>
      <c r="E29" s="49">
        <f>SUM(E25:E28)</f>
        <v>80000</v>
      </c>
      <c r="F29" s="49">
        <f>E29-D29</f>
        <v>0</v>
      </c>
    </row>
    <row r="30" spans="1:6" s="6" customFormat="1" ht="21" customHeight="1">
      <c r="C30" s="27" t="s">
        <v>10</v>
      </c>
      <c r="D30" s="28"/>
      <c r="E30" s="28"/>
      <c r="F30" s="28"/>
    </row>
    <row r="31" spans="1:6" s="2" customFormat="1" ht="3.95" customHeight="1">
      <c r="C31" s="20"/>
      <c r="D31" s="21"/>
      <c r="E31" s="21"/>
      <c r="F31" s="21"/>
    </row>
    <row r="32" spans="1:6" s="3" customFormat="1" ht="15" customHeight="1">
      <c r="C32" s="5" t="s">
        <v>17</v>
      </c>
      <c r="D32" s="42">
        <v>450000</v>
      </c>
      <c r="E32" s="42">
        <v>450000</v>
      </c>
      <c r="F32" s="46">
        <f>E32-D32</f>
        <v>0</v>
      </c>
    </row>
    <row r="33" spans="3:6" s="3" customFormat="1" ht="15" customHeight="1">
      <c r="C33" s="5" t="s">
        <v>18</v>
      </c>
      <c r="D33" s="43">
        <v>50000</v>
      </c>
      <c r="E33" s="44">
        <v>45000</v>
      </c>
      <c r="F33" s="47">
        <f>E33-D33</f>
        <v>-5000</v>
      </c>
    </row>
    <row r="34" spans="3:6" s="3" customFormat="1" ht="15" customHeight="1">
      <c r="C34" s="5" t="s">
        <v>7</v>
      </c>
      <c r="D34" s="42">
        <v>0</v>
      </c>
      <c r="E34" s="42">
        <v>0</v>
      </c>
      <c r="F34" s="47">
        <f>E34-D34</f>
        <v>0</v>
      </c>
    </row>
    <row r="35" spans="3:6" s="3" customFormat="1" ht="15" customHeight="1">
      <c r="C35" s="4" t="s">
        <v>16</v>
      </c>
      <c r="D35" s="48">
        <f>SUM(D32:D34)</f>
        <v>500000</v>
      </c>
      <c r="E35" s="49">
        <f>SUM(E32:E34)</f>
        <v>495000</v>
      </c>
      <c r="F35" s="49">
        <f>E35-D35</f>
        <v>-5000</v>
      </c>
    </row>
    <row r="36" spans="3:6" s="6" customFormat="1" ht="21" customHeight="1">
      <c r="C36" s="27" t="s">
        <v>11</v>
      </c>
      <c r="D36" s="28"/>
      <c r="E36" s="28"/>
      <c r="F36" s="28"/>
    </row>
    <row r="37" spans="3:6" s="2" customFormat="1" ht="3.95" customHeight="1">
      <c r="C37" s="20"/>
      <c r="D37" s="21"/>
      <c r="E37" s="21"/>
      <c r="F37" s="21"/>
    </row>
    <row r="38" spans="3:6" s="3" customFormat="1" ht="15" customHeight="1">
      <c r="C38" s="5" t="s">
        <v>19</v>
      </c>
      <c r="D38" s="42">
        <v>20000</v>
      </c>
      <c r="E38" s="42">
        <v>45000</v>
      </c>
      <c r="F38" s="46">
        <f>E38-D38</f>
        <v>25000</v>
      </c>
    </row>
    <row r="39" spans="3:6" s="3" customFormat="1" ht="15" customHeight="1">
      <c r="C39" s="5" t="s">
        <v>7</v>
      </c>
      <c r="D39" s="43">
        <v>0</v>
      </c>
      <c r="E39" s="44">
        <v>0</v>
      </c>
      <c r="F39" s="47">
        <f>E39-D39</f>
        <v>0</v>
      </c>
    </row>
    <row r="40" spans="3:6" s="3" customFormat="1" ht="15" customHeight="1">
      <c r="C40" s="4" t="s">
        <v>16</v>
      </c>
      <c r="D40" s="48">
        <f>SUM(D38:D39)</f>
        <v>20000</v>
      </c>
      <c r="E40" s="49">
        <f>SUM(E38:E39)</f>
        <v>45000</v>
      </c>
      <c r="F40" s="49">
        <f>E40-D40</f>
        <v>25000</v>
      </c>
    </row>
    <row r="41" spans="3:6" s="2" customFormat="1" ht="21" customHeight="1">
      <c r="C41" s="20"/>
      <c r="D41" s="21"/>
      <c r="E41" s="21"/>
      <c r="F41" s="21"/>
    </row>
    <row r="42" spans="3:6" s="3" customFormat="1" ht="21" customHeight="1">
      <c r="C42" s="8" t="s">
        <v>20</v>
      </c>
      <c r="D42" s="38">
        <f>SUM(D29,D35,D40)</f>
        <v>600000</v>
      </c>
      <c r="E42" s="39">
        <f>SUM(E29,E35,E40)</f>
        <v>620000</v>
      </c>
      <c r="F42" s="40">
        <f>E42-D42</f>
        <v>20000</v>
      </c>
    </row>
  </sheetData>
  <phoneticPr fontId="15" type="noConversion"/>
  <conditionalFormatting sqref="F13:F17 F19 F25:F29 F32:F35 F38:F40 F42">
    <cfRule type="cellIs" dxfId="2" priority="2" operator="lessThan">
      <formula>0</formula>
    </cfRule>
  </conditionalFormatting>
  <conditionalFormatting sqref="F5:F11">
    <cfRule type="cellIs" dxfId="1" priority="1" operator="greaterThan">
      <formula>0</formula>
    </cfRule>
  </conditionalFormatting>
  <dataValidations count="5">
    <dataValidation allowBlank="1" showInputMessage="1" showErrorMessage="1" prompt="Esta seção é atualizada automaticamente a partir dos dados na seção de FINANCIAMENTO DE INICIALIZAÇÃO abaixo e a partir dos dados na seção DESPESAS DE INICIALIZAÇÃO na próxima guia" sqref="B3:F3" xr:uid="{00000000-0002-0000-0000-000000000000}"/>
    <dataValidation allowBlank="1" showInputMessage="1" showErrorMessage="1" prompt="Os dados de despesas são atualizados automaticamente pela seção DESPESAS DE INICIALIZAÇÃO na próxima guia" sqref="C5" xr:uid="{00000000-0002-0000-0000-000001000000}"/>
    <dataValidation allowBlank="1" showInputMessage="1" showErrorMessage="1" prompt="Os dados de financiamento são atualizados automaticamente pela seção de FINANCIAMENTO DE INICIALIZAÇÃO abaixo" sqref="C13" xr:uid="{00000000-0002-0000-0000-000002000000}"/>
    <dataValidation allowBlank="1" showInputMessage="1" showErrorMessage="1" prompt="Insira os valores de financiamento nas colunas de Orçamento e Real" sqref="B21:F21" xr:uid="{00000000-0002-0000-0000-000003000000}"/>
    <dataValidation allowBlank="1" showInputMessage="1" showErrorMessage="1" prompt="Insira o nome da empresa._x000a__x000a_Os valores aqui, como Orçamento (coluna D) e Real (coluna E), serão preenchidos automaticamente nas planilhas de Despesas e Lucros e perdas. Os valores (Abaixo)/Acima (coluna F) são calculados automaticamente." sqref="A1" xr:uid="{00000000-0002-0000-0000-000004000000}"/>
  </dataValidations>
  <printOptions horizontalCentered="1"/>
  <pageMargins left="0.7" right="0.7" top="0.5" bottom="0.5" header="0.3" footer="0.3"/>
  <pageSetup paperSize="9" scale="88" orientation="portrait" horizontalDpi="300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G62"/>
  <sheetViews>
    <sheetView showGridLines="0" showRowColHeaders="0" zoomScaleNormal="100" workbookViewId="0"/>
  </sheetViews>
  <sheetFormatPr defaultColWidth="9" defaultRowHeight="15" customHeight="1"/>
  <cols>
    <col min="1" max="1" width="1.625" style="3" customWidth="1"/>
    <col min="2" max="2" width="33.625" style="3" customWidth="1"/>
    <col min="3" max="3" width="16.625" style="30" customWidth="1"/>
    <col min="4" max="6" width="12.625" style="26" customWidth="1"/>
    <col min="7" max="7" width="1.625" style="3" customWidth="1"/>
    <col min="8" max="16384" width="9" style="3"/>
  </cols>
  <sheetData>
    <row r="1" spans="1:7" s="20" customFormat="1" ht="105.75" customHeight="1">
      <c r="D1" s="21"/>
      <c r="E1" s="21"/>
      <c r="F1" s="21"/>
      <c r="G1" s="20" t="s">
        <v>24</v>
      </c>
    </row>
    <row r="2" spans="1:7" s="20" customFormat="1" ht="24" customHeight="1">
      <c r="D2" s="21"/>
      <c r="E2" s="21"/>
      <c r="F2" s="21"/>
    </row>
    <row r="3" spans="1:7" s="25" customFormat="1" ht="24" customHeight="1">
      <c r="B3" s="22" t="s">
        <v>25</v>
      </c>
      <c r="C3" s="24" t="s">
        <v>58</v>
      </c>
      <c r="D3" s="24" t="s">
        <v>21</v>
      </c>
      <c r="E3" s="24" t="s">
        <v>22</v>
      </c>
      <c r="F3" s="24" t="s">
        <v>23</v>
      </c>
    </row>
    <row r="4" spans="1:7" s="20" customFormat="1" ht="3.75" customHeight="1">
      <c r="C4" s="32"/>
      <c r="D4" s="21"/>
      <c r="E4" s="21"/>
      <c r="F4" s="21"/>
    </row>
    <row r="5" spans="1:7" s="25" customFormat="1" ht="21" customHeight="1">
      <c r="B5" s="27" t="s">
        <v>3</v>
      </c>
      <c r="C5" s="33"/>
      <c r="D5" s="31"/>
      <c r="E5" s="31"/>
      <c r="F5" s="31"/>
    </row>
    <row r="6" spans="1:7" ht="3.95" customHeight="1">
      <c r="A6" s="25"/>
      <c r="B6" s="25"/>
    </row>
    <row r="7" spans="1:7" ht="15" customHeight="1">
      <c r="B7" s="5" t="s">
        <v>26</v>
      </c>
      <c r="C7" s="50"/>
      <c r="D7" s="42">
        <v>1500</v>
      </c>
      <c r="E7" s="42">
        <v>1500</v>
      </c>
      <c r="F7" s="46">
        <f t="shared" ref="F7:F14" si="0">E7-D7</f>
        <v>0</v>
      </c>
    </row>
    <row r="8" spans="1:7" ht="15" customHeight="1">
      <c r="B8" s="5" t="s">
        <v>27</v>
      </c>
      <c r="C8" s="51"/>
      <c r="D8" s="44">
        <v>3400</v>
      </c>
      <c r="E8" s="44">
        <v>3200</v>
      </c>
      <c r="F8" s="47">
        <f t="shared" si="0"/>
        <v>-200</v>
      </c>
    </row>
    <row r="9" spans="1:7" ht="15" customHeight="1">
      <c r="B9" s="5" t="s">
        <v>28</v>
      </c>
      <c r="C9" s="50"/>
      <c r="D9" s="42">
        <v>300</v>
      </c>
      <c r="E9" s="42">
        <v>450</v>
      </c>
      <c r="F9" s="47">
        <f t="shared" si="0"/>
        <v>150</v>
      </c>
    </row>
    <row r="10" spans="1:7" ht="15" customHeight="1">
      <c r="B10" s="5" t="s">
        <v>29</v>
      </c>
      <c r="C10" s="51"/>
      <c r="D10" s="44">
        <v>2500</v>
      </c>
      <c r="E10" s="44">
        <v>2000</v>
      </c>
      <c r="F10" s="49">
        <f t="shared" si="0"/>
        <v>-500</v>
      </c>
    </row>
    <row r="11" spans="1:7" ht="15" customHeight="1">
      <c r="B11" s="5" t="s">
        <v>30</v>
      </c>
      <c r="C11" s="50"/>
      <c r="D11" s="42">
        <v>2000</v>
      </c>
      <c r="E11" s="42">
        <v>1500</v>
      </c>
      <c r="F11" s="46">
        <f t="shared" si="0"/>
        <v>-500</v>
      </c>
    </row>
    <row r="12" spans="1:7" ht="15" customHeight="1">
      <c r="B12" s="5" t="s">
        <v>31</v>
      </c>
      <c r="C12" s="51"/>
      <c r="D12" s="43">
        <v>500</v>
      </c>
      <c r="E12" s="44">
        <v>500</v>
      </c>
      <c r="F12" s="47">
        <f t="shared" si="0"/>
        <v>0</v>
      </c>
    </row>
    <row r="13" spans="1:7" ht="15" customHeight="1">
      <c r="B13" s="5" t="s">
        <v>7</v>
      </c>
      <c r="C13" s="70"/>
      <c r="D13" s="42">
        <v>0</v>
      </c>
      <c r="E13" s="42">
        <v>0</v>
      </c>
      <c r="F13" s="47">
        <f t="shared" si="0"/>
        <v>0</v>
      </c>
    </row>
    <row r="14" spans="1:7" ht="15" customHeight="1">
      <c r="B14" s="4" t="s">
        <v>16</v>
      </c>
      <c r="C14" s="48"/>
      <c r="D14" s="48">
        <f>SUM(D7:D13)</f>
        <v>10200</v>
      </c>
      <c r="E14" s="49">
        <f>SUM(E7:E13)</f>
        <v>9150</v>
      </c>
      <c r="F14" s="49">
        <f t="shared" si="0"/>
        <v>-1050</v>
      </c>
    </row>
    <row r="15" spans="1:7" ht="21" customHeight="1">
      <c r="A15" s="25"/>
      <c r="B15" s="27" t="s">
        <v>4</v>
      </c>
      <c r="C15" s="33"/>
      <c r="D15" s="31"/>
      <c r="E15" s="31"/>
      <c r="F15" s="31"/>
    </row>
    <row r="16" spans="1:7" ht="3.95" customHeight="1">
      <c r="A16" s="25"/>
      <c r="B16" s="25"/>
    </row>
    <row r="17" spans="1:6" ht="15" customHeight="1">
      <c r="B17" s="5" t="s">
        <v>32</v>
      </c>
      <c r="C17" s="50"/>
      <c r="D17" s="42">
        <v>50000</v>
      </c>
      <c r="E17" s="42">
        <v>50000</v>
      </c>
      <c r="F17" s="46">
        <f t="shared" ref="F17:F28" si="1">E17-D17</f>
        <v>0</v>
      </c>
    </row>
    <row r="18" spans="1:6" ht="15" customHeight="1">
      <c r="B18" s="5" t="s">
        <v>33</v>
      </c>
      <c r="C18" s="51"/>
      <c r="D18" s="44">
        <v>2500</v>
      </c>
      <c r="E18" s="44">
        <v>2500</v>
      </c>
      <c r="F18" s="47">
        <f t="shared" si="1"/>
        <v>0</v>
      </c>
    </row>
    <row r="19" spans="1:6" ht="15" customHeight="1">
      <c r="B19" s="5" t="s">
        <v>34</v>
      </c>
      <c r="C19" s="50"/>
      <c r="D19" s="42">
        <f>50+30*12</f>
        <v>410</v>
      </c>
      <c r="E19" s="42">
        <v>410</v>
      </c>
      <c r="F19" s="47">
        <f t="shared" si="1"/>
        <v>0</v>
      </c>
    </row>
    <row r="20" spans="1:6" ht="15" customHeight="1">
      <c r="B20" s="5" t="s">
        <v>35</v>
      </c>
      <c r="C20" s="51"/>
      <c r="D20" s="44">
        <v>15000</v>
      </c>
      <c r="E20" s="44">
        <v>15000</v>
      </c>
      <c r="F20" s="47">
        <f t="shared" si="1"/>
        <v>0</v>
      </c>
    </row>
    <row r="21" spans="1:6" ht="15" customHeight="1">
      <c r="B21" s="5" t="s">
        <v>36</v>
      </c>
      <c r="C21" s="50"/>
      <c r="D21" s="42">
        <v>150000</v>
      </c>
      <c r="E21" s="42">
        <v>150000</v>
      </c>
      <c r="F21" s="47">
        <f t="shared" si="1"/>
        <v>0</v>
      </c>
    </row>
    <row r="22" spans="1:6" ht="15" customHeight="1">
      <c r="B22" s="5" t="s">
        <v>37</v>
      </c>
      <c r="C22" s="51"/>
      <c r="D22" s="44">
        <v>10000</v>
      </c>
      <c r="E22" s="44">
        <v>10000</v>
      </c>
      <c r="F22" s="47">
        <f t="shared" si="1"/>
        <v>0</v>
      </c>
    </row>
    <row r="23" spans="1:6" ht="15" customHeight="1">
      <c r="B23" s="5" t="s">
        <v>38</v>
      </c>
      <c r="C23" s="50"/>
      <c r="D23" s="42">
        <v>7000</v>
      </c>
      <c r="E23" s="42">
        <v>7000</v>
      </c>
      <c r="F23" s="47">
        <f t="shared" si="1"/>
        <v>0</v>
      </c>
    </row>
    <row r="24" spans="1:6" ht="15" customHeight="1">
      <c r="B24" s="5" t="s">
        <v>39</v>
      </c>
      <c r="C24" s="51"/>
      <c r="D24" s="44">
        <v>5000</v>
      </c>
      <c r="E24" s="44">
        <v>5000</v>
      </c>
      <c r="F24" s="47">
        <f t="shared" si="1"/>
        <v>0</v>
      </c>
    </row>
    <row r="25" spans="1:6" ht="15" customHeight="1">
      <c r="B25" s="5" t="s">
        <v>40</v>
      </c>
      <c r="C25" s="50"/>
      <c r="D25" s="42">
        <v>100000</v>
      </c>
      <c r="E25" s="42">
        <v>100000</v>
      </c>
      <c r="F25" s="47">
        <f t="shared" si="1"/>
        <v>0</v>
      </c>
    </row>
    <row r="26" spans="1:6" ht="15" customHeight="1">
      <c r="B26" s="5" t="s">
        <v>41</v>
      </c>
      <c r="C26" s="51"/>
      <c r="D26" s="44">
        <v>5000</v>
      </c>
      <c r="E26" s="44">
        <v>5000</v>
      </c>
      <c r="F26" s="47">
        <f t="shared" si="1"/>
        <v>0</v>
      </c>
    </row>
    <row r="27" spans="1:6" ht="15" customHeight="1">
      <c r="B27" s="5" t="s">
        <v>42</v>
      </c>
      <c r="C27" s="50"/>
      <c r="D27" s="42">
        <v>10000</v>
      </c>
      <c r="E27" s="42">
        <v>10000</v>
      </c>
      <c r="F27" s="47">
        <f t="shared" si="1"/>
        <v>0</v>
      </c>
    </row>
    <row r="28" spans="1:6" ht="15" customHeight="1">
      <c r="B28" s="5" t="s">
        <v>7</v>
      </c>
      <c r="C28" s="51"/>
      <c r="D28" s="44">
        <v>0</v>
      </c>
      <c r="E28" s="44">
        <v>0</v>
      </c>
      <c r="F28" s="47">
        <f t="shared" si="1"/>
        <v>0</v>
      </c>
    </row>
    <row r="29" spans="1:6" ht="15" customHeight="1">
      <c r="B29" s="4" t="s">
        <v>16</v>
      </c>
      <c r="C29" s="48"/>
      <c r="D29" s="48">
        <f>SUM(D17:D28)</f>
        <v>354910</v>
      </c>
      <c r="E29" s="49">
        <f>SUM(E17:E28)</f>
        <v>354910</v>
      </c>
      <c r="F29" s="49">
        <f>E29-D29</f>
        <v>0</v>
      </c>
    </row>
    <row r="30" spans="1:6" ht="21" customHeight="1">
      <c r="A30" s="25"/>
      <c r="B30" s="27" t="s">
        <v>5</v>
      </c>
      <c r="C30" s="33"/>
      <c r="D30" s="31"/>
      <c r="E30" s="31"/>
      <c r="F30" s="31"/>
    </row>
    <row r="31" spans="1:6" ht="3.95" customHeight="1">
      <c r="A31" s="25"/>
      <c r="B31" s="25"/>
    </row>
    <row r="32" spans="1:6" ht="15" customHeight="1">
      <c r="B32" s="5" t="s">
        <v>43</v>
      </c>
      <c r="C32" s="50"/>
      <c r="D32" s="42">
        <v>300</v>
      </c>
      <c r="E32" s="42">
        <v>300</v>
      </c>
      <c r="F32" s="46">
        <f>E32-D32</f>
        <v>0</v>
      </c>
    </row>
    <row r="33" spans="1:6" ht="15" customHeight="1">
      <c r="B33" s="5" t="s">
        <v>44</v>
      </c>
      <c r="C33" s="51"/>
      <c r="D33" s="44">
        <v>200</v>
      </c>
      <c r="E33" s="44">
        <v>200</v>
      </c>
      <c r="F33" s="47">
        <f>E33-D33</f>
        <v>0</v>
      </c>
    </row>
    <row r="34" spans="1:6" ht="15" customHeight="1">
      <c r="B34" s="5" t="s">
        <v>45</v>
      </c>
      <c r="C34" s="50"/>
      <c r="D34" s="42">
        <v>10000</v>
      </c>
      <c r="E34" s="42">
        <v>10000</v>
      </c>
      <c r="F34" s="47">
        <f t="shared" ref="F34:F43" si="2">E34-D34</f>
        <v>0</v>
      </c>
    </row>
    <row r="35" spans="1:6" ht="15" customHeight="1">
      <c r="B35" s="5" t="s">
        <v>46</v>
      </c>
      <c r="C35" s="51"/>
      <c r="D35" s="44">
        <v>700</v>
      </c>
      <c r="E35" s="44">
        <v>700</v>
      </c>
      <c r="F35" s="47">
        <f t="shared" si="2"/>
        <v>0</v>
      </c>
    </row>
    <row r="36" spans="1:6" ht="15" customHeight="1">
      <c r="B36" s="5" t="s">
        <v>47</v>
      </c>
      <c r="C36" s="50"/>
      <c r="D36" s="42">
        <v>500</v>
      </c>
      <c r="E36" s="42">
        <v>500</v>
      </c>
      <c r="F36" s="47">
        <f t="shared" si="2"/>
        <v>0</v>
      </c>
    </row>
    <row r="37" spans="1:6" ht="15" customHeight="1">
      <c r="B37" s="5" t="s">
        <v>48</v>
      </c>
      <c r="C37" s="51"/>
      <c r="D37" s="44">
        <v>500</v>
      </c>
      <c r="E37" s="44">
        <v>500</v>
      </c>
      <c r="F37" s="47">
        <f t="shared" si="2"/>
        <v>0</v>
      </c>
    </row>
    <row r="38" spans="1:6" ht="15" customHeight="1">
      <c r="B38" s="5" t="s">
        <v>49</v>
      </c>
      <c r="C38" s="50"/>
      <c r="D38" s="42">
        <v>300</v>
      </c>
      <c r="E38" s="42">
        <v>300</v>
      </c>
      <c r="F38" s="47">
        <f t="shared" si="2"/>
        <v>0</v>
      </c>
    </row>
    <row r="39" spans="1:6" ht="15" customHeight="1">
      <c r="B39" s="5" t="s">
        <v>50</v>
      </c>
      <c r="C39" s="51"/>
      <c r="D39" s="44">
        <v>100</v>
      </c>
      <c r="E39" s="44">
        <v>100</v>
      </c>
      <c r="F39" s="47">
        <f t="shared" si="2"/>
        <v>0</v>
      </c>
    </row>
    <row r="40" spans="1:6" ht="15" customHeight="1">
      <c r="B40" s="5" t="s">
        <v>51</v>
      </c>
      <c r="C40" s="50"/>
      <c r="D40" s="42">
        <v>500</v>
      </c>
      <c r="E40" s="42">
        <v>500</v>
      </c>
      <c r="F40" s="47">
        <f t="shared" si="2"/>
        <v>0</v>
      </c>
    </row>
    <row r="41" spans="1:6" ht="15" customHeight="1">
      <c r="B41" s="5" t="s">
        <v>52</v>
      </c>
      <c r="C41" s="51"/>
      <c r="D41" s="44">
        <v>200</v>
      </c>
      <c r="E41" s="44">
        <v>200</v>
      </c>
      <c r="F41" s="47">
        <f t="shared" si="2"/>
        <v>0</v>
      </c>
    </row>
    <row r="42" spans="1:6" ht="15" customHeight="1">
      <c r="B42" s="5" t="s">
        <v>7</v>
      </c>
      <c r="C42" s="70"/>
      <c r="D42" s="42">
        <v>0</v>
      </c>
      <c r="E42" s="42">
        <v>0</v>
      </c>
      <c r="F42" s="47">
        <f t="shared" si="2"/>
        <v>0</v>
      </c>
    </row>
    <row r="43" spans="1:6" ht="15" customHeight="1">
      <c r="B43" s="4" t="s">
        <v>16</v>
      </c>
      <c r="C43" s="48"/>
      <c r="D43" s="48">
        <f>SUM(D32:D42)</f>
        <v>13300</v>
      </c>
      <c r="E43" s="49">
        <f>SUM(E32:E42)</f>
        <v>13300</v>
      </c>
      <c r="F43" s="49">
        <f t="shared" si="2"/>
        <v>0</v>
      </c>
    </row>
    <row r="44" spans="1:6" ht="21" customHeight="1">
      <c r="A44" s="25"/>
      <c r="B44" s="27" t="s">
        <v>53</v>
      </c>
      <c r="C44" s="33"/>
      <c r="D44" s="31"/>
      <c r="E44" s="31"/>
      <c r="F44" s="31"/>
    </row>
    <row r="45" spans="1:6" ht="3.95" customHeight="1">
      <c r="A45" s="25"/>
      <c r="B45" s="25"/>
    </row>
    <row r="46" spans="1:6" ht="15" customHeight="1">
      <c r="B46" s="5" t="s">
        <v>54</v>
      </c>
      <c r="C46" s="50"/>
      <c r="D46" s="42">
        <v>0</v>
      </c>
      <c r="E46" s="42">
        <v>0</v>
      </c>
      <c r="F46" s="46">
        <f t="shared" ref="F46:F52" si="3">E46-D46</f>
        <v>0</v>
      </c>
    </row>
    <row r="47" spans="1:6" ht="15" customHeight="1">
      <c r="B47" s="5" t="s">
        <v>55</v>
      </c>
      <c r="C47" s="51"/>
      <c r="D47" s="44">
        <v>200000</v>
      </c>
      <c r="E47" s="44">
        <v>200000</v>
      </c>
      <c r="F47" s="47">
        <f t="shared" si="3"/>
        <v>0</v>
      </c>
    </row>
    <row r="48" spans="1:6" ht="15" customHeight="1">
      <c r="B48" s="5" t="s">
        <v>30</v>
      </c>
      <c r="C48" s="50"/>
      <c r="D48" s="42">
        <v>5000</v>
      </c>
      <c r="E48" s="42">
        <v>5000</v>
      </c>
      <c r="F48" s="47">
        <f t="shared" si="3"/>
        <v>0</v>
      </c>
    </row>
    <row r="49" spans="1:6" ht="15" customHeight="1">
      <c r="B49" s="5" t="s">
        <v>7</v>
      </c>
      <c r="C49" s="51"/>
      <c r="D49" s="44">
        <v>0</v>
      </c>
      <c r="E49" s="44">
        <v>0</v>
      </c>
      <c r="F49" s="47">
        <f t="shared" si="3"/>
        <v>0</v>
      </c>
    </row>
    <row r="50" spans="1:6" ht="15" customHeight="1">
      <c r="B50" s="5" t="s">
        <v>7</v>
      </c>
      <c r="C50" s="50"/>
      <c r="D50" s="42">
        <v>0</v>
      </c>
      <c r="E50" s="42">
        <v>0</v>
      </c>
      <c r="F50" s="47">
        <f t="shared" si="3"/>
        <v>0</v>
      </c>
    </row>
    <row r="51" spans="1:6" ht="15" customHeight="1">
      <c r="B51" s="5" t="s">
        <v>7</v>
      </c>
      <c r="C51" s="51"/>
      <c r="D51" s="44">
        <v>0</v>
      </c>
      <c r="E51" s="44">
        <v>0</v>
      </c>
      <c r="F51" s="47">
        <f t="shared" si="3"/>
        <v>0</v>
      </c>
    </row>
    <row r="52" spans="1:6" ht="15" customHeight="1">
      <c r="B52" s="4" t="s">
        <v>16</v>
      </c>
      <c r="C52" s="48"/>
      <c r="D52" s="48">
        <f>SUM(D46:D51)</f>
        <v>205000</v>
      </c>
      <c r="E52" s="49">
        <f>SUM(E46:E51)</f>
        <v>205000</v>
      </c>
      <c r="F52" s="49">
        <f t="shared" si="3"/>
        <v>0</v>
      </c>
    </row>
    <row r="53" spans="1:6" ht="21" customHeight="1">
      <c r="A53" s="25"/>
      <c r="B53" s="27" t="s">
        <v>7</v>
      </c>
      <c r="C53" s="33"/>
      <c r="D53" s="31"/>
      <c r="E53" s="31"/>
      <c r="F53" s="31"/>
    </row>
    <row r="54" spans="1:6" ht="3.95" customHeight="1">
      <c r="A54" s="25"/>
      <c r="B54" s="25"/>
    </row>
    <row r="55" spans="1:6" ht="15" customHeight="1">
      <c r="B55" s="5" t="s">
        <v>56</v>
      </c>
      <c r="C55" s="50"/>
      <c r="D55" s="42">
        <v>0</v>
      </c>
      <c r="E55" s="42">
        <v>0</v>
      </c>
      <c r="F55" s="46">
        <f t="shared" ref="F55:F60" si="4">E55-D55</f>
        <v>0</v>
      </c>
    </row>
    <row r="56" spans="1:6" ht="15" customHeight="1">
      <c r="B56" s="5" t="s">
        <v>57</v>
      </c>
      <c r="C56" s="51"/>
      <c r="D56" s="44">
        <v>500</v>
      </c>
      <c r="E56" s="44">
        <v>500</v>
      </c>
      <c r="F56" s="47">
        <f t="shared" si="4"/>
        <v>0</v>
      </c>
    </row>
    <row r="57" spans="1:6" ht="15" customHeight="1">
      <c r="B57" s="5" t="s">
        <v>7</v>
      </c>
      <c r="C57" s="50"/>
      <c r="D57" s="42">
        <v>0</v>
      </c>
      <c r="E57" s="42">
        <v>0</v>
      </c>
      <c r="F57" s="47">
        <f t="shared" si="4"/>
        <v>0</v>
      </c>
    </row>
    <row r="58" spans="1:6" ht="15" customHeight="1">
      <c r="B58" s="5" t="s">
        <v>7</v>
      </c>
      <c r="C58" s="51"/>
      <c r="D58" s="44">
        <v>0</v>
      </c>
      <c r="E58" s="44">
        <v>0</v>
      </c>
      <c r="F58" s="47">
        <f t="shared" si="4"/>
        <v>0</v>
      </c>
    </row>
    <row r="59" spans="1:6" ht="15" customHeight="1">
      <c r="B59" s="5" t="s">
        <v>7</v>
      </c>
      <c r="C59" s="50"/>
      <c r="D59" s="42">
        <v>0</v>
      </c>
      <c r="E59" s="42">
        <v>0</v>
      </c>
      <c r="F59" s="47">
        <f t="shared" si="4"/>
        <v>0</v>
      </c>
    </row>
    <row r="60" spans="1:6" ht="15" customHeight="1">
      <c r="B60" s="4" t="s">
        <v>16</v>
      </c>
      <c r="C60" s="48"/>
      <c r="D60" s="48">
        <f>SUM(D55:D59)</f>
        <v>500</v>
      </c>
      <c r="E60" s="49">
        <f>SUM(E55:E59)</f>
        <v>500</v>
      </c>
      <c r="F60" s="49">
        <f t="shared" si="4"/>
        <v>0</v>
      </c>
    </row>
    <row r="61" spans="1:6" s="2" customFormat="1" ht="21" customHeight="1">
      <c r="A61" s="20"/>
      <c r="B61" s="20"/>
      <c r="C61" s="21"/>
      <c r="D61" s="21"/>
      <c r="E61" s="21"/>
      <c r="F61" s="21"/>
    </row>
    <row r="62" spans="1:6" ht="21" customHeight="1">
      <c r="B62" s="8"/>
      <c r="C62" s="10" t="s">
        <v>59</v>
      </c>
      <c r="D62" s="52">
        <f>SUM(D14,D29,D43,D52,D60)</f>
        <v>583910</v>
      </c>
      <c r="E62" s="53">
        <f>SUM(E14,E29,E43,E52,E60)</f>
        <v>582860</v>
      </c>
      <c r="F62" s="53">
        <f>E62-D62</f>
        <v>-1050</v>
      </c>
    </row>
  </sheetData>
  <phoneticPr fontId="15" type="noConversion"/>
  <conditionalFormatting sqref="F7:F14 F17:F29 F32:F43 F46:F52 F55:F60 F62">
    <cfRule type="cellIs" dxfId="0" priority="1" operator="greaterThan">
      <formula>0</formula>
    </cfRule>
  </conditionalFormatting>
  <dataValidations count="2">
    <dataValidation allowBlank="1" showInputMessage="1" showErrorMessage="1" prompt="Insira os dados de despesas nas colunas Data de conclusão, Orçamento e Real" sqref="B3:F3" xr:uid="{00000000-0002-0000-0100-000000000000}"/>
    <dataValidation allowBlank="1" showInputMessage="1" showErrorMessage="1" prompt="Insira o nome da empresa._x000a__x000a_Insira os dados de despesas abaixo de Data de conclusão na coluna C, o Orçamento na coluna D e o valor Real na coluna E." sqref="A1" xr:uid="{00000000-0002-0000-0100-000001000000}"/>
  </dataValidations>
  <printOptions horizontalCentered="1"/>
  <pageMargins left="0.7" right="0.7" top="0.5" bottom="0.5" header="0.3" footer="0.3"/>
  <pageSetup paperSize="9" scale="88" orientation="portrait" r:id="rId1"/>
  <rowBreaks count="1" manualBreakCount="1">
    <brk id="43" max="16383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1:P22"/>
  <sheetViews>
    <sheetView showGridLines="0" showRowColHeaders="0" zoomScaleNormal="100" workbookViewId="0"/>
  </sheetViews>
  <sheetFormatPr defaultColWidth="9" defaultRowHeight="33" customHeight="1"/>
  <cols>
    <col min="1" max="1" width="2" style="35" customWidth="1"/>
    <col min="2" max="2" width="28.625" style="36" customWidth="1"/>
    <col min="3" max="15" width="14.75" style="37" customWidth="1"/>
    <col min="16" max="16" width="1.625" style="35" customWidth="1"/>
    <col min="17" max="16384" width="9" style="35"/>
  </cols>
  <sheetData>
    <row r="1" spans="2:16" customFormat="1" ht="137.25" customHeight="1">
      <c r="G1" t="s">
        <v>24</v>
      </c>
      <c r="P1" t="s">
        <v>24</v>
      </c>
    </row>
    <row r="2" spans="2:16" customFormat="1" ht="33" customHeight="1"/>
    <row r="3" spans="2:16" s="9" customFormat="1" ht="33" customHeight="1">
      <c r="B3" s="13" t="s">
        <v>60</v>
      </c>
      <c r="C3" s="69">
        <f ca="1">DATE(YEAR(TODAY()),1,1)</f>
        <v>43466</v>
      </c>
      <c r="D3" s="69">
        <f ca="1">DATE(YEAR(C3),MONTH(C3)+1,1)</f>
        <v>43497</v>
      </c>
      <c r="E3" s="69">
        <f t="shared" ref="E3:N3" ca="1" si="0">DATE(YEAR(D3),MONTH(D3)+1,1)</f>
        <v>43525</v>
      </c>
      <c r="F3" s="69">
        <f t="shared" ca="1" si="0"/>
        <v>43556</v>
      </c>
      <c r="G3" s="69">
        <f t="shared" ca="1" si="0"/>
        <v>43586</v>
      </c>
      <c r="H3" s="69">
        <f t="shared" ca="1" si="0"/>
        <v>43617</v>
      </c>
      <c r="I3" s="69">
        <f t="shared" ca="1" si="0"/>
        <v>43647</v>
      </c>
      <c r="J3" s="69">
        <f t="shared" ca="1" si="0"/>
        <v>43678</v>
      </c>
      <c r="K3" s="69">
        <f t="shared" ca="1" si="0"/>
        <v>43709</v>
      </c>
      <c r="L3" s="69">
        <f t="shared" ca="1" si="0"/>
        <v>43739</v>
      </c>
      <c r="M3" s="69">
        <f t="shared" ca="1" si="0"/>
        <v>43770</v>
      </c>
      <c r="N3" s="69">
        <f t="shared" ca="1" si="0"/>
        <v>43800</v>
      </c>
      <c r="O3" s="34" t="s">
        <v>73</v>
      </c>
    </row>
    <row r="4" spans="2:16" s="1" customFormat="1" ht="33" customHeight="1">
      <c r="B4" s="11" t="s">
        <v>61</v>
      </c>
      <c r="C4" s="54">
        <v>80000</v>
      </c>
      <c r="D4" s="54">
        <v>80000</v>
      </c>
      <c r="E4" s="54">
        <v>80000</v>
      </c>
      <c r="F4" s="54">
        <v>80000</v>
      </c>
      <c r="G4" s="54">
        <v>80000</v>
      </c>
      <c r="H4" s="54">
        <v>80000</v>
      </c>
      <c r="I4" s="54">
        <v>80000</v>
      </c>
      <c r="J4" s="54">
        <v>80000</v>
      </c>
      <c r="K4" s="54">
        <v>80000</v>
      </c>
      <c r="L4" s="54">
        <v>80000</v>
      </c>
      <c r="M4" s="54">
        <v>80000</v>
      </c>
      <c r="N4" s="54">
        <v>80000</v>
      </c>
      <c r="O4" s="54">
        <f t="shared" ref="O4:O10" si="1">SUM(C4:N4)</f>
        <v>960000</v>
      </c>
    </row>
    <row r="5" spans="2:16" s="1" customFormat="1" ht="33" customHeight="1">
      <c r="B5" s="14" t="s">
        <v>62</v>
      </c>
      <c r="C5" s="55">
        <v>-5000</v>
      </c>
      <c r="D5" s="55">
        <v>-5000</v>
      </c>
      <c r="E5" s="55">
        <v>-5000</v>
      </c>
      <c r="F5" s="55">
        <v>-5000</v>
      </c>
      <c r="G5" s="55">
        <v>-5000</v>
      </c>
      <c r="H5" s="55">
        <v>-5000</v>
      </c>
      <c r="I5" s="55">
        <v>-5000</v>
      </c>
      <c r="J5" s="55">
        <v>-5000</v>
      </c>
      <c r="K5" s="55">
        <v>-5000</v>
      </c>
      <c r="L5" s="55">
        <v>-5000</v>
      </c>
      <c r="M5" s="55">
        <v>-5000</v>
      </c>
      <c r="N5" s="55">
        <v>-5000</v>
      </c>
      <c r="O5" s="56">
        <f t="shared" si="1"/>
        <v>-60000</v>
      </c>
    </row>
    <row r="6" spans="2:16" s="1" customFormat="1" ht="33" customHeight="1">
      <c r="B6" s="11" t="s">
        <v>63</v>
      </c>
      <c r="C6" s="54">
        <v>0</v>
      </c>
      <c r="D6" s="54">
        <v>0</v>
      </c>
      <c r="E6" s="54">
        <v>0</v>
      </c>
      <c r="F6" s="54">
        <v>0</v>
      </c>
      <c r="G6" s="54">
        <v>0</v>
      </c>
      <c r="H6" s="54">
        <v>0</v>
      </c>
      <c r="I6" s="54">
        <v>0</v>
      </c>
      <c r="J6" s="54">
        <v>0</v>
      </c>
      <c r="K6" s="54">
        <v>0</v>
      </c>
      <c r="L6" s="54">
        <v>0</v>
      </c>
      <c r="M6" s="54">
        <v>0</v>
      </c>
      <c r="N6" s="54">
        <v>0</v>
      </c>
      <c r="O6" s="54">
        <f t="shared" si="1"/>
        <v>0</v>
      </c>
    </row>
    <row r="7" spans="2:16" s="1" customFormat="1" ht="33" customHeight="1">
      <c r="B7" s="14" t="s">
        <v>64</v>
      </c>
      <c r="C7" s="55">
        <v>0</v>
      </c>
      <c r="D7" s="55">
        <v>0</v>
      </c>
      <c r="E7" s="55">
        <v>0</v>
      </c>
      <c r="F7" s="55">
        <v>0</v>
      </c>
      <c r="G7" s="55">
        <v>0</v>
      </c>
      <c r="H7" s="55">
        <v>0</v>
      </c>
      <c r="I7" s="55">
        <v>0</v>
      </c>
      <c r="J7" s="55">
        <v>0</v>
      </c>
      <c r="K7" s="55">
        <v>0</v>
      </c>
      <c r="L7" s="55">
        <v>0</v>
      </c>
      <c r="M7" s="55">
        <v>0</v>
      </c>
      <c r="N7" s="55">
        <v>0</v>
      </c>
      <c r="O7" s="56">
        <f t="shared" si="1"/>
        <v>0</v>
      </c>
    </row>
    <row r="8" spans="2:16" s="1" customFormat="1" ht="33" customHeight="1">
      <c r="B8" s="15" t="s">
        <v>65</v>
      </c>
      <c r="C8" s="57">
        <f>SUM(C4:C7)</f>
        <v>75000</v>
      </c>
      <c r="D8" s="57">
        <f t="shared" ref="D8:N8" si="2">SUM(D4:D7)</f>
        <v>75000</v>
      </c>
      <c r="E8" s="57">
        <f t="shared" si="2"/>
        <v>75000</v>
      </c>
      <c r="F8" s="57">
        <f t="shared" si="2"/>
        <v>75000</v>
      </c>
      <c r="G8" s="57">
        <f t="shared" si="2"/>
        <v>75000</v>
      </c>
      <c r="H8" s="57">
        <f t="shared" si="2"/>
        <v>75000</v>
      </c>
      <c r="I8" s="57">
        <f t="shared" si="2"/>
        <v>75000</v>
      </c>
      <c r="J8" s="57">
        <f t="shared" si="2"/>
        <v>75000</v>
      </c>
      <c r="K8" s="57">
        <f t="shared" si="2"/>
        <v>75000</v>
      </c>
      <c r="L8" s="57">
        <f t="shared" si="2"/>
        <v>75000</v>
      </c>
      <c r="M8" s="57">
        <f t="shared" si="2"/>
        <v>75000</v>
      </c>
      <c r="N8" s="57">
        <f t="shared" si="2"/>
        <v>75000</v>
      </c>
      <c r="O8" s="58">
        <f t="shared" si="1"/>
        <v>900000</v>
      </c>
    </row>
    <row r="9" spans="2:16" s="1" customFormat="1" ht="33" customHeight="1">
      <c r="B9" s="16" t="s">
        <v>66</v>
      </c>
      <c r="C9" s="59">
        <v>1000</v>
      </c>
      <c r="D9" s="59">
        <v>1000</v>
      </c>
      <c r="E9" s="59">
        <v>1000</v>
      </c>
      <c r="F9" s="59">
        <v>1000</v>
      </c>
      <c r="G9" s="59">
        <v>1000</v>
      </c>
      <c r="H9" s="59">
        <v>1000</v>
      </c>
      <c r="I9" s="59">
        <v>1000</v>
      </c>
      <c r="J9" s="59">
        <v>1000</v>
      </c>
      <c r="K9" s="59">
        <v>1000</v>
      </c>
      <c r="L9" s="59">
        <v>1000</v>
      </c>
      <c r="M9" s="59">
        <v>1000</v>
      </c>
      <c r="N9" s="59">
        <v>1000</v>
      </c>
      <c r="O9" s="60">
        <f t="shared" si="1"/>
        <v>12000</v>
      </c>
    </row>
    <row r="10" spans="2:16" s="1" customFormat="1" ht="33" customHeight="1">
      <c r="B10" s="17" t="s">
        <v>67</v>
      </c>
      <c r="C10" s="61">
        <f>C8-C9</f>
        <v>74000</v>
      </c>
      <c r="D10" s="61">
        <f t="shared" ref="D10:N10" si="3">D8-D9</f>
        <v>74000</v>
      </c>
      <c r="E10" s="61">
        <f t="shared" si="3"/>
        <v>74000</v>
      </c>
      <c r="F10" s="61">
        <f t="shared" si="3"/>
        <v>74000</v>
      </c>
      <c r="G10" s="61">
        <f t="shared" si="3"/>
        <v>74000</v>
      </c>
      <c r="H10" s="61">
        <f t="shared" si="3"/>
        <v>74000</v>
      </c>
      <c r="I10" s="61">
        <f t="shared" si="3"/>
        <v>74000</v>
      </c>
      <c r="J10" s="61">
        <f t="shared" si="3"/>
        <v>74000</v>
      </c>
      <c r="K10" s="61">
        <f t="shared" si="3"/>
        <v>74000</v>
      </c>
      <c r="L10" s="61">
        <f t="shared" si="3"/>
        <v>74000</v>
      </c>
      <c r="M10" s="61">
        <f t="shared" si="3"/>
        <v>74000</v>
      </c>
      <c r="N10" s="61">
        <f t="shared" si="3"/>
        <v>74000</v>
      </c>
      <c r="O10" s="62">
        <f t="shared" si="1"/>
        <v>888000</v>
      </c>
    </row>
    <row r="12" spans="2:16" s="9" customFormat="1" ht="33" customHeight="1">
      <c r="B12" s="13" t="s">
        <v>68</v>
      </c>
      <c r="C12" s="69">
        <f ca="1">C3</f>
        <v>43466</v>
      </c>
      <c r="D12" s="69">
        <f ca="1">DATE(YEAR(C12),MONTH(C12)+1,1)</f>
        <v>43497</v>
      </c>
      <c r="E12" s="69">
        <f t="shared" ref="E12:N12" ca="1" si="4">DATE(YEAR(D12),MONTH(D12)+1,1)</f>
        <v>43525</v>
      </c>
      <c r="F12" s="69">
        <f t="shared" ca="1" si="4"/>
        <v>43556</v>
      </c>
      <c r="G12" s="69">
        <f t="shared" ca="1" si="4"/>
        <v>43586</v>
      </c>
      <c r="H12" s="69">
        <f t="shared" ca="1" si="4"/>
        <v>43617</v>
      </c>
      <c r="I12" s="69">
        <f t="shared" ca="1" si="4"/>
        <v>43647</v>
      </c>
      <c r="J12" s="69">
        <f t="shared" ca="1" si="4"/>
        <v>43678</v>
      </c>
      <c r="K12" s="69">
        <f t="shared" ca="1" si="4"/>
        <v>43709</v>
      </c>
      <c r="L12" s="69">
        <f t="shared" ca="1" si="4"/>
        <v>43739</v>
      </c>
      <c r="M12" s="69">
        <f t="shared" ca="1" si="4"/>
        <v>43770</v>
      </c>
      <c r="N12" s="69">
        <f t="shared" ca="1" si="4"/>
        <v>43800</v>
      </c>
      <c r="O12" s="34" t="s">
        <v>73</v>
      </c>
    </row>
    <row r="13" spans="2:16" s="1" customFormat="1" ht="33" customHeight="1">
      <c r="B13" s="11" t="s">
        <v>69</v>
      </c>
      <c r="C13" s="54">
        <v>912.5</v>
      </c>
      <c r="D13" s="54">
        <v>912.5</v>
      </c>
      <c r="E13" s="54">
        <v>912.5</v>
      </c>
      <c r="F13" s="54">
        <v>912.5</v>
      </c>
      <c r="G13" s="54">
        <v>912.5</v>
      </c>
      <c r="H13" s="54">
        <v>912.5</v>
      </c>
      <c r="I13" s="54">
        <v>912.5</v>
      </c>
      <c r="J13" s="54">
        <v>912.5</v>
      </c>
      <c r="K13" s="54">
        <v>912.5</v>
      </c>
      <c r="L13" s="54">
        <v>912.5</v>
      </c>
      <c r="M13" s="54">
        <v>912.5</v>
      </c>
      <c r="N13" s="54">
        <v>912.5</v>
      </c>
      <c r="O13" s="54">
        <f t="shared" ref="O13:O18" si="5">SUM(C13:N13)</f>
        <v>10950</v>
      </c>
    </row>
    <row r="14" spans="2:16" s="1" customFormat="1" ht="33" customHeight="1">
      <c r="B14" s="14" t="s">
        <v>4</v>
      </c>
      <c r="C14" s="55">
        <v>29575</v>
      </c>
      <c r="D14" s="55">
        <v>29575</v>
      </c>
      <c r="E14" s="55">
        <v>29575</v>
      </c>
      <c r="F14" s="55">
        <v>29575</v>
      </c>
      <c r="G14" s="55">
        <v>29575</v>
      </c>
      <c r="H14" s="55">
        <v>29575</v>
      </c>
      <c r="I14" s="55">
        <v>29575</v>
      </c>
      <c r="J14" s="55">
        <v>29575</v>
      </c>
      <c r="K14" s="55">
        <v>29575</v>
      </c>
      <c r="L14" s="55">
        <v>29575</v>
      </c>
      <c r="M14" s="55">
        <v>29575</v>
      </c>
      <c r="N14" s="55">
        <v>29575</v>
      </c>
      <c r="O14" s="56">
        <f t="shared" si="5"/>
        <v>354900</v>
      </c>
    </row>
    <row r="15" spans="2:16" s="1" customFormat="1" ht="33" customHeight="1">
      <c r="B15" s="11" t="s">
        <v>5</v>
      </c>
      <c r="C15" s="54">
        <v>1108</v>
      </c>
      <c r="D15" s="54">
        <v>1108</v>
      </c>
      <c r="E15" s="54">
        <v>1108</v>
      </c>
      <c r="F15" s="54">
        <v>1108</v>
      </c>
      <c r="G15" s="54">
        <v>1108</v>
      </c>
      <c r="H15" s="54">
        <v>1108</v>
      </c>
      <c r="I15" s="54">
        <v>1108</v>
      </c>
      <c r="J15" s="54">
        <v>1108</v>
      </c>
      <c r="K15" s="54">
        <v>1108</v>
      </c>
      <c r="L15" s="54">
        <v>1108</v>
      </c>
      <c r="M15" s="54">
        <v>1108</v>
      </c>
      <c r="N15" s="54">
        <v>1108</v>
      </c>
      <c r="O15" s="54">
        <f t="shared" si="5"/>
        <v>13296</v>
      </c>
    </row>
    <row r="16" spans="2:16" s="1" customFormat="1" ht="33" customHeight="1">
      <c r="B16" s="14" t="s">
        <v>6</v>
      </c>
      <c r="C16" s="55">
        <v>17083.330000000002</v>
      </c>
      <c r="D16" s="55">
        <v>17083.330000000002</v>
      </c>
      <c r="E16" s="55">
        <v>17083.330000000002</v>
      </c>
      <c r="F16" s="55">
        <v>17083.330000000002</v>
      </c>
      <c r="G16" s="55">
        <v>17083.330000000002</v>
      </c>
      <c r="H16" s="55">
        <v>17083.330000000002</v>
      </c>
      <c r="I16" s="55">
        <v>17083.330000000002</v>
      </c>
      <c r="J16" s="55">
        <v>17083.330000000002</v>
      </c>
      <c r="K16" s="55">
        <v>17083.330000000002</v>
      </c>
      <c r="L16" s="55">
        <v>17083.330000000002</v>
      </c>
      <c r="M16" s="55">
        <v>17083.330000000002</v>
      </c>
      <c r="N16" s="55">
        <v>17083.330000000002</v>
      </c>
      <c r="O16" s="56">
        <f t="shared" si="5"/>
        <v>204999.96000000008</v>
      </c>
    </row>
    <row r="17" spans="2:15" s="1" customFormat="1" ht="33" customHeight="1">
      <c r="B17" s="11" t="s">
        <v>7</v>
      </c>
      <c r="C17" s="54">
        <v>500</v>
      </c>
      <c r="D17" s="54">
        <v>500</v>
      </c>
      <c r="E17" s="54">
        <v>500</v>
      </c>
      <c r="F17" s="54">
        <v>500</v>
      </c>
      <c r="G17" s="54">
        <v>500</v>
      </c>
      <c r="H17" s="54">
        <v>500</v>
      </c>
      <c r="I17" s="54">
        <v>500</v>
      </c>
      <c r="J17" s="54">
        <v>500</v>
      </c>
      <c r="K17" s="54">
        <v>500</v>
      </c>
      <c r="L17" s="54">
        <v>500</v>
      </c>
      <c r="M17" s="54">
        <v>500</v>
      </c>
      <c r="N17" s="54">
        <v>500</v>
      </c>
      <c r="O17" s="54">
        <f t="shared" si="5"/>
        <v>6000</v>
      </c>
    </row>
    <row r="18" spans="2:15" s="1" customFormat="1" ht="33" customHeight="1">
      <c r="B18" s="18" t="s">
        <v>2</v>
      </c>
      <c r="C18" s="63">
        <f>SUM(C13:C17)</f>
        <v>49178.83</v>
      </c>
      <c r="D18" s="63">
        <f t="shared" ref="D18:N18" si="6">SUM(D13:D17)</f>
        <v>49178.83</v>
      </c>
      <c r="E18" s="63">
        <f t="shared" si="6"/>
        <v>49178.83</v>
      </c>
      <c r="F18" s="63">
        <f t="shared" si="6"/>
        <v>49178.83</v>
      </c>
      <c r="G18" s="63">
        <f t="shared" si="6"/>
        <v>49178.83</v>
      </c>
      <c r="H18" s="63">
        <f t="shared" si="6"/>
        <v>49178.83</v>
      </c>
      <c r="I18" s="63">
        <f t="shared" si="6"/>
        <v>49178.83</v>
      </c>
      <c r="J18" s="63">
        <f t="shared" si="6"/>
        <v>49178.83</v>
      </c>
      <c r="K18" s="63">
        <f t="shared" si="6"/>
        <v>49178.83</v>
      </c>
      <c r="L18" s="63">
        <f t="shared" si="6"/>
        <v>49178.83</v>
      </c>
      <c r="M18" s="63">
        <f t="shared" si="6"/>
        <v>49178.83</v>
      </c>
      <c r="N18" s="63">
        <f t="shared" si="6"/>
        <v>49178.83</v>
      </c>
      <c r="O18" s="64">
        <f t="shared" si="5"/>
        <v>590145.96000000008</v>
      </c>
    </row>
    <row r="19" spans="2:15" s="1" customFormat="1" ht="33" customHeight="1">
      <c r="B19" s="18" t="s">
        <v>70</v>
      </c>
      <c r="C19" s="63">
        <f>C10-C18</f>
        <v>24821.17</v>
      </c>
      <c r="D19" s="63">
        <f t="shared" ref="D19:N19" si="7">D10-D18</f>
        <v>24821.17</v>
      </c>
      <c r="E19" s="63">
        <f t="shared" si="7"/>
        <v>24821.17</v>
      </c>
      <c r="F19" s="63">
        <f t="shared" si="7"/>
        <v>24821.17</v>
      </c>
      <c r="G19" s="63">
        <f t="shared" si="7"/>
        <v>24821.17</v>
      </c>
      <c r="H19" s="63">
        <f t="shared" si="7"/>
        <v>24821.17</v>
      </c>
      <c r="I19" s="63">
        <f t="shared" si="7"/>
        <v>24821.17</v>
      </c>
      <c r="J19" s="63">
        <f t="shared" si="7"/>
        <v>24821.17</v>
      </c>
      <c r="K19" s="63">
        <f t="shared" si="7"/>
        <v>24821.17</v>
      </c>
      <c r="L19" s="63">
        <f t="shared" si="7"/>
        <v>24821.17</v>
      </c>
      <c r="M19" s="63">
        <f t="shared" si="7"/>
        <v>24821.17</v>
      </c>
      <c r="N19" s="63">
        <f t="shared" si="7"/>
        <v>24821.17</v>
      </c>
      <c r="O19" s="64">
        <f t="shared" ref="O19:O22" si="8">SUM(C19:N19)</f>
        <v>297854.03999999992</v>
      </c>
    </row>
    <row r="20" spans="2:15" s="1" customFormat="1" ht="33" customHeight="1">
      <c r="B20" s="19" t="s">
        <v>71</v>
      </c>
      <c r="C20" s="65">
        <f>IFERROR(C19*0.15,"")</f>
        <v>3723.1754999999994</v>
      </c>
      <c r="D20" s="65">
        <f t="shared" ref="D20:N20" si="9">IFERROR(D19*0.15,"")</f>
        <v>3723.1754999999994</v>
      </c>
      <c r="E20" s="65">
        <f t="shared" si="9"/>
        <v>3723.1754999999994</v>
      </c>
      <c r="F20" s="65">
        <f t="shared" si="9"/>
        <v>3723.1754999999994</v>
      </c>
      <c r="G20" s="65">
        <f t="shared" si="9"/>
        <v>3723.1754999999994</v>
      </c>
      <c r="H20" s="65">
        <f t="shared" si="9"/>
        <v>3723.1754999999994</v>
      </c>
      <c r="I20" s="65">
        <f t="shared" si="9"/>
        <v>3723.1754999999994</v>
      </c>
      <c r="J20" s="65">
        <f t="shared" si="9"/>
        <v>3723.1754999999994</v>
      </c>
      <c r="K20" s="65">
        <f t="shared" si="9"/>
        <v>3723.1754999999994</v>
      </c>
      <c r="L20" s="65">
        <f t="shared" si="9"/>
        <v>3723.1754999999994</v>
      </c>
      <c r="M20" s="65">
        <f t="shared" si="9"/>
        <v>3723.1754999999994</v>
      </c>
      <c r="N20" s="65">
        <f t="shared" si="9"/>
        <v>3723.1754999999994</v>
      </c>
      <c r="O20" s="66">
        <f t="shared" si="8"/>
        <v>44678.105999999978</v>
      </c>
    </row>
    <row r="22" spans="2:15" s="1" customFormat="1" ht="33" customHeight="1">
      <c r="B22" s="12" t="s">
        <v>72</v>
      </c>
      <c r="C22" s="67">
        <f>C19-C20</f>
        <v>21097.994500000001</v>
      </c>
      <c r="D22" s="67">
        <f t="shared" ref="D22:N22" si="10">D19-D20</f>
        <v>21097.994500000001</v>
      </c>
      <c r="E22" s="67">
        <f t="shared" si="10"/>
        <v>21097.994500000001</v>
      </c>
      <c r="F22" s="67">
        <f t="shared" si="10"/>
        <v>21097.994500000001</v>
      </c>
      <c r="G22" s="67">
        <f t="shared" si="10"/>
        <v>21097.994500000001</v>
      </c>
      <c r="H22" s="67">
        <f t="shared" si="10"/>
        <v>21097.994500000001</v>
      </c>
      <c r="I22" s="67">
        <f t="shared" si="10"/>
        <v>21097.994500000001</v>
      </c>
      <c r="J22" s="67">
        <f t="shared" si="10"/>
        <v>21097.994500000001</v>
      </c>
      <c r="K22" s="67">
        <f t="shared" si="10"/>
        <v>21097.994500000001</v>
      </c>
      <c r="L22" s="67">
        <f t="shared" si="10"/>
        <v>21097.994500000001</v>
      </c>
      <c r="M22" s="67">
        <f t="shared" si="10"/>
        <v>21097.994500000001</v>
      </c>
      <c r="N22" s="67">
        <f t="shared" si="10"/>
        <v>21097.994500000001</v>
      </c>
      <c r="O22" s="68">
        <f t="shared" si="8"/>
        <v>253175.93400000001</v>
      </c>
    </row>
  </sheetData>
  <phoneticPr fontId="15" type="noConversion"/>
  <dataValidations count="9">
    <dataValidation allowBlank="1" showInputMessage="1" showErrorMessage="1" prompt="Insira os valores de receita mensal para Vendas estimadas, Dedução das vendas, Receita de serviço, Outra receita e Custo das mercadorias vendidas" sqref="B3" xr:uid="{00000000-0002-0000-0200-000000000000}"/>
    <dataValidation allowBlank="1" showInputMessage="1" showErrorMessage="1" prompt="Insira os valores de despesas mensais de Administração geral, Local/escritório, Marketing, Trabalho e Outros" sqref="B12" xr:uid="{00000000-0002-0000-0200-000001000000}"/>
    <dataValidation allowBlank="1" showInputMessage="1" showErrorMessage="1" prompt="As Vendas líquidas são calculadas automaticamente" sqref="B8" xr:uid="{00000000-0002-0000-0200-000002000000}"/>
    <dataValidation allowBlank="1" showInputMessage="1" showErrorMessage="1" prompt="O Lucro bruto é calculado automaticamente" sqref="B10" xr:uid="{00000000-0002-0000-0200-000003000000}"/>
    <dataValidation allowBlank="1" showInputMessage="1" showErrorMessage="1" prompt="O Total de despesas é calculado automaticamente" sqref="B18" xr:uid="{00000000-0002-0000-0200-000004000000}"/>
    <dataValidation allowBlank="1" showInputMessage="1" showErrorMessage="1" prompt="O Lucro antes dos impostos é calculado automaticamente" sqref="B19" xr:uid="{00000000-0002-0000-0200-000005000000}"/>
    <dataValidation allowBlank="1" showInputMessage="1" showErrorMessage="1" prompt="A Despesa de imposto de renda é calculada automaticamente. _x000a__x000a_Você pode alterar a fórmula da célula para atualizar a taxa de imposto." sqref="B20" xr:uid="{00000000-0002-0000-0200-000006000000}"/>
    <dataValidation allowBlank="1" showInputMessage="1" showErrorMessage="1" prompt="A Receita líquida é calculada automaticamente" sqref="B22" xr:uid="{00000000-0002-0000-0200-000007000000}"/>
    <dataValidation allowBlank="1" showInputMessage="1" showErrorMessage="1" prompt="Insira o nome da empresa._x000a__x000a_Insira os dados de Despesas nas colunas apropriadas do mês, começando na coluna C até a coluna N." sqref="A1" xr:uid="{00000000-0002-0000-0200-000008000000}"/>
  </dataValidations>
  <printOptions horizontalCentered="1"/>
  <pageMargins left="0.7" right="0.7" top="0.5" bottom="0.5" header="0.3" footer="0.3"/>
  <pageSetup paperSize="9" scale="35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9F111ED35F8CC479449609E8A0923A6" ma:contentTypeVersion="11" ma:contentTypeDescription="Create a new document." ma:contentTypeScope="" ma:versionID="96291512c1ee715ab617f4c07df79fc1">
  <xsd:schema xmlns:xsd="http://www.w3.org/2001/XMLSchema" xmlns:xs="http://www.w3.org/2001/XMLSchema" xmlns:p="http://schemas.microsoft.com/office/2006/metadata/properties" xmlns:ns2="71af3243-3dd4-4a8d-8c0d-dd76da1f02a5" xmlns:ns3="16c05727-aa75-4e4a-9b5f-8a80a1165891" targetNamespace="http://schemas.microsoft.com/office/2006/metadata/properties" ma:root="true" ma:fieldsID="8256c27c40ca5c40ce1cf6c44f0205df" ns2:_="" ns3:_="">
    <xsd:import namespace="71af3243-3dd4-4a8d-8c0d-dd76da1f02a5"/>
    <xsd:import namespace="16c05727-aa75-4e4a-9b5f-8a80a1165891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CR" minOccurs="0"/>
                <xsd:element ref="ns2:MediaServiceAutoTags" minOccurs="0"/>
                <xsd:element ref="ns2:MediaServiceEventHashCode" minOccurs="0"/>
                <xsd:element ref="ns2:MediaServiceGenerationTime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ServiceDateTake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1af3243-3dd4-4a8d-8c0d-dd76da1f02a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CR" ma:index="10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AutoTags" ma:index="11" nillable="true" ma:displayName="MediaServiceAutoTags" ma:internalName="MediaServiceAutoTags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false">
      <xsd:simpleType>
        <xsd:restriction base="dms:Note">
          <xsd:maxLength value="255"/>
        </xsd:restriction>
      </xsd:simpleType>
    </xsd:element>
    <xsd:element name="MediaServiceDateTaken" ma:index="18" nillable="true" ma:displayName="MediaServiceDateTaken" ma:hidden="true" ma:internalName="MediaServiceDateTake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6c05727-aa75-4e4a-9b5f-8a80a1165891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MediaServiceKeyPoints xmlns="71af3243-3dd4-4a8d-8c0d-dd76da1f02a5" xsi:nil="true"/>
  </documentManagement>
</p:properties>
</file>

<file path=customXml/itemProps1.xml><?xml version="1.0" encoding="utf-8"?>
<ds:datastoreItem xmlns:ds="http://schemas.openxmlformats.org/officeDocument/2006/customXml" ds:itemID="{8E06E129-2DFD-4AB0-8A71-37D61F42C64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1af3243-3dd4-4a8d-8c0d-dd76da1f02a5"/>
    <ds:schemaRef ds:uri="16c05727-aa75-4e4a-9b5f-8a80a116589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DDED9683-B76D-40D7-92ED-C8C7DCAE48E8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3C003018-CA5E-4F22-A8C9-B1F180E48C81}">
  <ds:schemaRefs>
    <ds:schemaRef ds:uri="71af3243-3dd4-4a8d-8c0d-dd76da1f02a5"/>
    <ds:schemaRef ds:uri="http://purl.org/dc/terms/"/>
    <ds:schemaRef ds:uri="http://purl.org/dc/dcmitype/"/>
    <ds:schemaRef ds:uri="http://www.w3.org/XML/1998/namespace"/>
    <ds:schemaRef ds:uri="http://schemas.microsoft.com/office/infopath/2007/PartnerControls"/>
    <ds:schemaRef ds:uri="http://purl.org/dc/elements/1.1/"/>
    <ds:schemaRef ds:uri="http://schemas.microsoft.com/office/2006/documentManagement/types"/>
    <ds:schemaRef ds:uri="16c05727-aa75-4e4a-9b5f-8a80a1165891"/>
    <ds:schemaRef ds:uri="http://schemas.openxmlformats.org/package/2006/metadata/core-properties"/>
    <ds:schemaRef ds:uri="http://schemas.microsoft.com/office/2006/metadata/propertie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3</vt:i4>
      </vt:variant>
      <vt:variant>
        <vt:lpstr>Intervalos Nomeados</vt:lpstr>
      </vt:variant>
      <vt:variant>
        <vt:i4>1</vt:i4>
      </vt:variant>
    </vt:vector>
  </HeadingPairs>
  <TitlesOfParts>
    <vt:vector size="4" baseType="lpstr">
      <vt:lpstr>Visão geral da inicialização</vt:lpstr>
      <vt:lpstr>Despesas</vt:lpstr>
      <vt:lpstr>Lucros e perdas</vt:lpstr>
      <vt:lpstr>Despesas!Titulos_de_impressao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2019-03-20T16:49:33Z</dcterms:created>
  <dcterms:modified xsi:type="dcterms:W3CDTF">2019-11-01T18:08:05Z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0x01010079F111ED35F8CC479449609E8A0923A6</vt:lpwstr>
  </property>
</Properties>
</file>