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codeName="ThisWorkbook"/>
  <xr:revisionPtr revIDLastSave="0" documentId="8_{A6C9913F-96E2-4F69-B5AD-9667C73BD35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ronograma diário" sheetId="4" r:id="rId1"/>
    <sheet name="Agendados de Eventos" sheetId="3" r:id="rId2"/>
    <sheet name="Intervalos de Tempo" sheetId="2" r:id="rId3"/>
  </sheets>
  <definedNames>
    <definedName name="Ano">'Cronograma diário'!$C$13</definedName>
    <definedName name="AnodoRelatório">IF(Ano="",YEAR(TODAY()),Ano)</definedName>
    <definedName name="ConGrande">REPT("z",255)</definedName>
    <definedName name="DestaqueDaAgenda">'Cronograma diário'!$B$26</definedName>
    <definedName name="DiadoRelatório">IF(ValDia="",DAY(TODAY()),'Cronograma diário'!$C$17)</definedName>
    <definedName name="Hora_de_início">'Intervalos de Tempo'!$C$4</definedName>
    <definedName name="HoradeTérmino">'Intervalos de Tempo'!$C$8</definedName>
    <definedName name="Incremento">TIME(0,IntervaloMinutos,0)</definedName>
    <definedName name="IntervaloMinutos">--LEFT(TextoMinuto,2)</definedName>
    <definedName name="ListadeHoras">Hora_1[Hora]</definedName>
    <definedName name="MêsdoRelatório">IF(NomeMês="",TEXT(MONTH(TODAY()),"mmm"),NomeMês)</definedName>
    <definedName name="NomeMês">'Cronograma diário'!$C$15</definedName>
    <definedName name="NúmeroDoMês">IF(NomeMês="",MONTH(TODAY()),MONTH(1&amp;LEFT(NomeMês,3)))</definedName>
    <definedName name="NúmGrande">9.99E+307</definedName>
    <definedName name="ProcurarDataEHora">AgendadorDeEventos[DATA]&amp;AgendadorDeEventos[HORA]</definedName>
    <definedName name="TextoMinuto">'Intervalos de Tempo'!$C$6</definedName>
    <definedName name="Título1">'Cronograma diário'!$E$2</definedName>
    <definedName name="TítuloColuna2">AgendadorDeEventos[[#Headers],[DATA]]</definedName>
    <definedName name="TítuloColuna3">Hora_1[[#Headers],[Hora]]</definedName>
    <definedName name="ValdaData">IFERROR('Cronograma diário'!$F$2,"")</definedName>
    <definedName name="ValDia">'Cronograma diário'!$C$17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H4" i="4" l="1"/>
  <c r="H3" i="4"/>
  <c r="B8" i="3"/>
  <c r="B7" i="4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F3" i="4"/>
  <c r="B2" i="3"/>
  <c r="B6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<sst xmlns="http://schemas.openxmlformats.org/spreadsheetml/2006/main" count="45" uniqueCount="36">
  <si>
    <t>Cronograma diário</t>
  </si>
  <si>
    <t>EXIBIR AGENDA</t>
  </si>
  <si>
    <t>Ano</t>
  </si>
  <si>
    <t>Mês</t>
  </si>
  <si>
    <t>Dia</t>
  </si>
  <si>
    <t>EDITAR AGENDA</t>
  </si>
  <si>
    <t>Selecione para editar intervalos de tempo</t>
  </si>
  <si>
    <t>Selecione para adicionar um novo evento</t>
  </si>
  <si>
    <t>REALÇAR NA AGENDA:</t>
  </si>
  <si>
    <t>Intervalo</t>
  </si>
  <si>
    <t>Hora</t>
  </si>
  <si>
    <t>SUA SEMANA</t>
  </si>
  <si>
    <t>ANOTAÇÕES/TAREFAS PENDENTES</t>
  </si>
  <si>
    <t>Passar na lavanderia</t>
  </si>
  <si>
    <t>Ligar para a empresa de TV a Cabo</t>
  </si>
  <si>
    <t>Agendador de Eventos</t>
  </si>
  <si>
    <t>Selecione para exibir a Agenda Diária</t>
  </si>
  <si>
    <t>DATA</t>
  </si>
  <si>
    <t>HORA</t>
  </si>
  <si>
    <t>DESCRIÇÃO</t>
  </si>
  <si>
    <t>Acordar</t>
  </si>
  <si>
    <t>Tomar banho</t>
  </si>
  <si>
    <t>Sair para trabalhar</t>
  </si>
  <si>
    <t>Iniciar o turno</t>
  </si>
  <si>
    <t>Almoço</t>
  </si>
  <si>
    <t>Voltar ao trabalho</t>
  </si>
  <si>
    <t>Ligar para o comercial</t>
  </si>
  <si>
    <t>Ir para casa</t>
  </si>
  <si>
    <t>Treino de futebol</t>
  </si>
  <si>
    <t>Café da manhã</t>
  </si>
  <si>
    <t>VALOR EXCLUSIVO (CALCULADO)</t>
  </si>
  <si>
    <t>Intervalos de Tempo</t>
  </si>
  <si>
    <t>EDITAR HORÁRIO</t>
  </si>
  <si>
    <t>Hora de início</t>
  </si>
  <si>
    <t>Hora de término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</si>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</sst>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16]d\-mmm\-yy;@"/>
    <numFmt numFmtId="169" formatCode="h:mm;@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9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9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169" fontId="14" fillId="0" borderId="0" xfId="11" applyFill="1">
      <alignment horizontal="left" indent="1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5" fillId="7" borderId="0" xfId="16" applyFill="1">
      <alignment vertical="center"/>
    </xf>
    <xf numFmtId="169" fontId="14" fillId="0" borderId="0" xfId="11" applyAlignment="1">
      <alignment horizontal="left" vertical="center" indent="1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168" fontId="9" fillId="7" borderId="0" xfId="3" applyNumberFormat="1" applyAlignment="1" applyProtection="1">
      <alignment horizontal="left" vertical="center"/>
    </xf>
    <xf numFmtId="169" fontId="14" fillId="5" borderId="1" xfId="17" applyNumberFormat="1" applyFont="1">
      <alignment horizontal="left" vertical="center"/>
    </xf>
    <xf numFmtId="169" fontId="16" fillId="5" borderId="14" xfId="26" applyNumberFormat="1" applyFill="1" applyAlignment="1">
      <alignment horizontal="left" vertical="center" indent="1"/>
      <protection locked="0"/>
    </xf>
    <xf numFmtId="169" fontId="14" fillId="5" borderId="0" xfId="11" applyNumberFormat="1" applyFill="1" applyAlignment="1">
      <alignment horizontal="left" vertical="center" indent="1"/>
    </xf>
    <xf numFmtId="169" fontId="16" fillId="5" borderId="14" xfId="26" applyNumberFormat="1" applyFill="1" applyAlignment="1" applyProtection="1">
      <alignment horizontal="left" vertical="center" indent="1"/>
    </xf>
    <xf numFmtId="169" fontId="14" fillId="4" borderId="13" xfId="21" applyNumberFormat="1" applyFont="1" applyAlignment="1">
      <alignment horizontal="left" vertical="center" indent="1"/>
      <protection locked="0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</cellXfs>
  <cellStyles count="36">
    <cellStyle name="Anotações" xfId="32" xr:uid="{00000000-0005-0000-0000-000018000000}"/>
    <cellStyle name="Borda" xfId="17" xr:uid="{00000000-0005-0000-0000-000000000000}"/>
    <cellStyle name="Borda_de_caixa_de_seleção_inferior" xfId="33" xr:uid="{00000000-0005-0000-0000-000002000000}"/>
    <cellStyle name="Borda_Inferior" xfId="21" xr:uid="{00000000-0005-0000-0000-000001000000}"/>
    <cellStyle name="Borda_superior" xfId="26" xr:uid="{00000000-0005-0000-0000-00001F000000}"/>
    <cellStyle name="Caixa de seleção" xfId="20" xr:uid="{00000000-0005-0000-0000-000003000000}"/>
    <cellStyle name="Canto_Direito_da_Semana" xfId="30" xr:uid="{00000000-0005-0000-0000-000022000000}"/>
    <cellStyle name="Canto_Inferior_da_Semana" xfId="31" xr:uid="{00000000-0005-0000-0000-000020000000}"/>
    <cellStyle name="Data" xfId="13" xr:uid="{00000000-0005-0000-0000-000008000000}"/>
    <cellStyle name="Data_Completa_do_Evento" xfId="22" xr:uid="{00000000-0005-0000-0000-00000C000000}"/>
    <cellStyle name="Data_da_Tabela" xfId="14" xr:uid="{00000000-0005-0000-0000-00001B000000}"/>
    <cellStyle name="Data_do_Evento" xfId="24" xr:uid="{00000000-0005-0000-0000-00000A000000}"/>
    <cellStyle name="Detalhes_da_Semana" xfId="29" xr:uid="{00000000-0005-0000-0000-000021000000}"/>
    <cellStyle name="Detalhes_da_Tabela" xfId="15" xr:uid="{00000000-0005-0000-0000-00001C000000}"/>
    <cellStyle name="Dia" xfId="12" xr:uid="{00000000-0005-0000-0000-000009000000}"/>
    <cellStyle name="Dia da semana" xfId="27" xr:uid="{00000000-0005-0000-0000-000023000000}"/>
    <cellStyle name="Dia_do_Evento" xfId="23" xr:uid="{00000000-0005-0000-0000-00000B000000}"/>
    <cellStyle name="Estilo 1" xfId="28" xr:uid="{00000000-0005-0000-0000-00001A000000}"/>
    <cellStyle name="Hiperlink" xfId="34" builtinId="8" customBuiltin="1"/>
    <cellStyle name="Hiperlink 2" xfId="35" xr:uid="{00000000-0005-0000-0000-000014000000}"/>
    <cellStyle name="Hora" xfId="11" xr:uid="{00000000-0005-0000-0000-00001D000000}"/>
    <cellStyle name="Moeda" xfId="7" builtinId="4" customBuiltin="1"/>
    <cellStyle name="Moeda [0]" xfId="8" builtinId="7" customBuiltin="1"/>
    <cellStyle name="Normal" xfId="0" builtinId="0" customBuiltin="1"/>
    <cellStyle name="Nota" xfId="10" builtinId="10" customBuiltin="1"/>
    <cellStyle name="Porcentagem" xfId="9" builtinId="5" customBuiltin="1"/>
    <cellStyle name="Preenchimento" xfId="16" xr:uid="{00000000-0005-0000-0000-00000E000000}"/>
    <cellStyle name="Realce" xfId="19" xr:uid="{00000000-0005-0000-0000-000012000000}"/>
    <cellStyle name="Recuo" xfId="18" xr:uid="{00000000-0005-0000-0000-000015000000}"/>
    <cellStyle name="Separador de milhares [0]" xfId="6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_do_Evento" xfId="25" xr:uid="{00000000-0005-0000-0000-00000D000000}"/>
    <cellStyle name="Vírgula" xfId="5" builtinId="3" customBuiltin="1"/>
  </cellStyles>
  <dxfs count="2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Cronograma diário" pivot="0" count="4" xr9:uid="{00000000-0011-0000-FFFF-FFFF00000000}">
      <tableStyleElement type="wholeTable" dxfId="21"/>
      <tableStyleElement type="headerRow" dxfId="20"/>
      <tableStyleElement type="firstRowStripe" dxfId="19"/>
      <tableStyleElement type="secondRowStripe" dxfId="18"/>
    </tableStyle>
    <tableStyle name="Intervalos de Tempo" pivot="0" count="4" xr9:uid="{00000000-0011-0000-FFFF-FFFF01000000}">
      <tableStyleElement type="wholeTable" dxfId="17"/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ntervalos de Tempo'!A1"/><Relationship Id="rId1" Type="http://schemas.openxmlformats.org/officeDocument/2006/relationships/hyperlink" Target="#'Agendados de Even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tervalos de Tempo'!A1"/><Relationship Id="rId1" Type="http://schemas.openxmlformats.org/officeDocument/2006/relationships/hyperlink" Target="#'Cronograma di&#225;ri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ronograma di&#225;rio'!A1"/><Relationship Id="rId1" Type="http://schemas.openxmlformats.org/officeDocument/2006/relationships/hyperlink" Target="#'Agendados de Even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Ícone de Exibir a agenda" descr="Calendári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Retângulo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tângulo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orma Livre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555138</xdr:colOff>
      <xdr:row>23</xdr:row>
      <xdr:rowOff>8404</xdr:rowOff>
    </xdr:to>
    <xdr:grpSp>
      <xdr:nvGrpSpPr>
        <xdr:cNvPr id="111" name="Adicionar evento" descr="Selecione para adicionar um novo even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800000" cy="190500"/>
          <a:chOff x="298188" y="4809004"/>
          <a:chExt cx="1482954" cy="190500"/>
        </a:xfrm>
      </xdr:grpSpPr>
      <xdr:sp macro="" textlink="">
        <xdr:nvSpPr>
          <xdr:cNvPr id="112" name="Retângulo arredondado 111">
            <a:hlinkClick xmlns:r="http://schemas.openxmlformats.org/officeDocument/2006/relationships" r:id="rId1" tooltip="Selecione para adicionar um novo evento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482954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t-b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ADICIONAR</a:t>
            </a:r>
            <a:r>
              <a:rPr lang="pt-b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EVENTO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icionar evento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tângulo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orma Livre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179577</xdr:colOff>
      <xdr:row>20</xdr:row>
      <xdr:rowOff>7845</xdr:rowOff>
    </xdr:from>
    <xdr:to>
      <xdr:col>2</xdr:col>
      <xdr:colOff>550826</xdr:colOff>
      <xdr:row>21</xdr:row>
      <xdr:rowOff>7845</xdr:rowOff>
    </xdr:to>
    <xdr:grpSp>
      <xdr:nvGrpSpPr>
        <xdr:cNvPr id="117" name="Editar horas" descr="Selecione para editar os intervalos de tempo do agendador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7" y="4294095"/>
          <a:ext cx="1799999" cy="190500"/>
          <a:chOff x="303402" y="4513170"/>
          <a:chExt cx="1474322" cy="190500"/>
        </a:xfrm>
      </xdr:grpSpPr>
      <xdr:sp macro="" textlink="">
        <xdr:nvSpPr>
          <xdr:cNvPr id="118" name="Retângulo arredondado 117">
            <a:hlinkClick xmlns:r="http://schemas.openxmlformats.org/officeDocument/2006/relationships" r:id="rId2" tooltip="Selecione para editar intervalos de tempo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2" y="4513170"/>
            <a:ext cx="1474322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t-b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EDITAR HORAS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ar horas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tângulo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orma Livre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Ícone de Caixa de ferramentas" descr="Pasta de documentos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Retângulo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tângulo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orma Livre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Ícone de Relógio" descr="Relógi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944090" y="524740"/>
          <a:ext cx="317659" cy="314671"/>
          <a:chOff x="270" y="53"/>
          <a:chExt cx="29" cy="29"/>
        </a:xfrm>
      </xdr:grpSpPr>
      <xdr:sp macro="" textlink="">
        <xdr:nvSpPr>
          <xdr:cNvPr id="157" name="Retângulo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orma Livre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tângulo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tângulo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tângulo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tângulo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orma Livre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orma Livre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orma Livre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orma Livre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orma Livre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Ícone de Câmera" descr="Câmer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848134" y="534265"/>
          <a:ext cx="432547" cy="292763"/>
          <a:chOff x="306" y="55"/>
          <a:chExt cx="291" cy="27"/>
        </a:xfrm>
      </xdr:grpSpPr>
      <xdr:sp macro="" textlink="">
        <xdr:nvSpPr>
          <xdr:cNvPr id="174" name="Retângulo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tângulo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orma Livre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Ícone de Anotações" descr="Caixa de memorand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391650" y="524740"/>
          <a:ext cx="368453" cy="281809"/>
          <a:chOff x="89" y="56"/>
          <a:chExt cx="781" cy="26"/>
        </a:xfrm>
      </xdr:grpSpPr>
      <xdr:sp macro="" textlink="">
        <xdr:nvSpPr>
          <xdr:cNvPr id="179" name="Retângulo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orma Livre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376018</xdr:colOff>
      <xdr:row>10</xdr:row>
      <xdr:rowOff>182654</xdr:rowOff>
    </xdr:from>
    <xdr:to>
      <xdr:col>2</xdr:col>
      <xdr:colOff>974893</xdr:colOff>
      <xdr:row>11</xdr:row>
      <xdr:rowOff>163043</xdr:rowOff>
    </xdr:to>
    <xdr:sp macro="" textlink="">
      <xdr:nvSpPr>
        <xdr:cNvPr id="2" name="Editar painel" descr="Botão de navegação para exibir a Agenda Diária">
          <a:hlinkClick xmlns:r="http://schemas.openxmlformats.org/officeDocument/2006/relationships" r:id="rId1" tooltip="Selecione para exibir a Agenda Diári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6993" y="2573429"/>
          <a:ext cx="198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EXIBIR</a:t>
          </a:r>
          <a:r>
            <a:rPr lang="pt-br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AGENDA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383241</xdr:colOff>
      <xdr:row>9</xdr:row>
      <xdr:rowOff>21292</xdr:rowOff>
    </xdr:from>
    <xdr:to>
      <xdr:col>2</xdr:col>
      <xdr:colOff>982116</xdr:colOff>
      <xdr:row>10</xdr:row>
      <xdr:rowOff>1681</xdr:rowOff>
    </xdr:to>
    <xdr:sp macro="" textlink="">
      <xdr:nvSpPr>
        <xdr:cNvPr id="3" name="Editar horas" descr="Botão de navegação para editar intervalos de tempo do agendador">
          <a:hlinkClick xmlns:r="http://schemas.openxmlformats.org/officeDocument/2006/relationships" r:id="rId2" tooltip="Selecione para editar intervalos de tempo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4216" y="2221567"/>
          <a:ext cx="1980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EDITAR HORAS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Ícone de Data" descr="Calendári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28975" y="590550"/>
          <a:ext cx="190500" cy="180975"/>
          <a:chOff x="223" y="69"/>
          <a:chExt cx="20" cy="19"/>
        </a:xfrm>
      </xdr:grpSpPr>
      <xdr:sp macro="" textlink="">
        <xdr:nvSpPr>
          <xdr:cNvPr id="2052" name="Retângulo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orma Livre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Ícone de Hora" descr="Relógi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819650" y="590550"/>
          <a:ext cx="180975" cy="180975"/>
          <a:chOff x="390" y="69"/>
          <a:chExt cx="19" cy="19"/>
        </a:xfrm>
      </xdr:grpSpPr>
      <xdr:sp macro="" textlink="">
        <xdr:nvSpPr>
          <xdr:cNvPr id="2057" name="Retângulo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orma Livre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Ícone de Descrição" descr="Descriçã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153150" y="600075"/>
          <a:ext cx="200025" cy="161925"/>
          <a:chOff x="530" y="70"/>
          <a:chExt cx="21" cy="17"/>
        </a:xfrm>
      </xdr:grpSpPr>
      <xdr:sp macro="" textlink="">
        <xdr:nvSpPr>
          <xdr:cNvPr id="2062" name="Retângulo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orma Livre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Ícone de Hora" descr="Relógio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209925" y="591671"/>
          <a:ext cx="180975" cy="170329"/>
          <a:chOff x="30" y="8"/>
          <a:chExt cx="19" cy="94"/>
        </a:xfrm>
      </xdr:grpSpPr>
      <xdr:sp macro="" textlink="">
        <xdr:nvSpPr>
          <xdr:cNvPr id="3074" name="AutoForma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tângulo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orma Livr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Ícone de Relógio" descr="Relógio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Retângulo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orma Livre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Retângulo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Retângulo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Retângulo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tângulo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Forma Livre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orma Livre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orma Livre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orma Livre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a Livre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orma Livre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orma Livre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orma Livre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a Livre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421788</xdr:colOff>
      <xdr:row>13</xdr:row>
      <xdr:rowOff>198904</xdr:rowOff>
    </xdr:to>
    <xdr:grpSp>
      <xdr:nvGrpSpPr>
        <xdr:cNvPr id="26" name="Adicionar evento" descr="Selecione para adicionar um novo evento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800000" cy="190500"/>
          <a:chOff x="298188" y="4809004"/>
          <a:chExt cx="1482954" cy="190500"/>
        </a:xfrm>
      </xdr:grpSpPr>
      <xdr:sp macro="" textlink="">
        <xdr:nvSpPr>
          <xdr:cNvPr id="27" name="Retângulo arredondado 111">
            <a:hlinkClick xmlns:r="http://schemas.openxmlformats.org/officeDocument/2006/relationships" r:id="rId1" tooltip="Selecione para adicionar um novo evento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482954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t-b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ADICIONAR</a:t>
            </a:r>
            <a:r>
              <a:rPr lang="pt-b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EVENTO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Adicionar evento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Retângulo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Forma Livre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179577</xdr:colOff>
      <xdr:row>11</xdr:row>
      <xdr:rowOff>36420</xdr:rowOff>
    </xdr:from>
    <xdr:to>
      <xdr:col>2</xdr:col>
      <xdr:colOff>417476</xdr:colOff>
      <xdr:row>11</xdr:row>
      <xdr:rowOff>226920</xdr:rowOff>
    </xdr:to>
    <xdr:grpSp>
      <xdr:nvGrpSpPr>
        <xdr:cNvPr id="31" name="Editar horas" descr="Selecione para editar os intervalos de tempo do agendador">
          <a:hlinkClick xmlns:r="http://schemas.openxmlformats.org/officeDocument/2006/relationships" r:id="rId2" tooltip="Selecione para exibir a Agenda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7" y="3036795"/>
          <a:ext cx="1799999" cy="190500"/>
          <a:chOff x="303402" y="4513170"/>
          <a:chExt cx="1474322" cy="190500"/>
        </a:xfrm>
      </xdr:grpSpPr>
      <xdr:sp macro="" textlink="">
        <xdr:nvSpPr>
          <xdr:cNvPr id="32" name="Retângulo arredondado 117">
            <a:hlinkClick xmlns:r="http://schemas.openxmlformats.org/officeDocument/2006/relationships" r:id="rId2" tooltip="Selecione para exibir a Agenda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2" y="4513170"/>
            <a:ext cx="1474322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t-br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EXIBIR</a:t>
            </a:r>
            <a:r>
              <a:rPr lang="pt-br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AGENDA DIÁRIA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Editar horas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Retângulo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orma Livre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Ícone de Caixa de ferramentas" descr="Pasta de documentos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Retângulo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Retângulo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Forma Livre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AgendaDiária" displayName="AgendaDiária" ref="E3:F75" headerRowCount="0" totalsRowShown="0">
  <tableColumns count="2">
    <tableColumn id="1" xr3:uid="{00000000-0010-0000-0000-000001000000}" name="Hora" headerRowDxfId="10" dataDxfId="9" dataCellStyle="Hora">
      <calculatedColumnFormula>'Intervalos de Tempo'!E3</calculatedColumnFormula>
    </tableColumn>
    <tableColumn id="2" xr3:uid="{00000000-0010-0000-0000-000002000000}" name="Descrição" headerRowDxfId="8" dataCellStyle="Normal">
      <calculatedColumnFormula>IFERROR(INDEX(AgendadorDeEventos[],MATCH(DATEVALUE(ValdaData)&amp;AgendaDiária[[#This Row],[Hora]],ProcurarDataEHora,0),3),"")</calculatedColumnFormula>
    </tableColumn>
  </tableColumns>
  <tableStyleInfo name="Cronograma diário" showFirstColumn="0" showLastColumn="0" showRowStripes="1" showColumnStripes="0"/>
  <extLst>
    <ext xmlns:x14="http://schemas.microsoft.com/office/spreadsheetml/2009/9/main" uri="{504A1905-F514-4f6f-8877-14C23A59335A}">
      <x14:table altTextSummary="Agenda diária com eventos do intervalo de tempo específico, conforme mencionado na planilha Agendador de Evento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AgendadorDeEventos" displayName="AgendadorDeEventos" ref="E2:H15" headerRowDxfId="7" dataDxfId="6">
  <autoFilter ref="E2:H15" xr:uid="{00000000-0009-0000-0100-000003000000}"/>
  <tableColumns count="4">
    <tableColumn id="1" xr3:uid="{00000000-0010-0000-0100-000001000000}" name="DATA" totalsRowLabel="Total" totalsRowDxfId="5" dataCellStyle="Data_da_Tabela"/>
    <tableColumn id="2" xr3:uid="{00000000-0010-0000-0100-000002000000}" name="HORA" totalsRowDxfId="4" dataCellStyle="Hora"/>
    <tableColumn id="3" xr3:uid="{00000000-0010-0000-0100-000003000000}" name="DESCRIÇÃO" totalsRowDxfId="3" dataCellStyle="Detalhes_da_Tabela"/>
    <tableColumn id="4" xr3:uid="{00000000-0010-0000-0100-000004000000}" name="VALOR EXCLUSIVO (CALCULADO)" totalsRowFunction="count" totalsRowDxfId="2" dataCellStyle="Normal">
      <calculatedColumnFormula>AgendadorDeEventos[[#This Row],[DATA]]&amp;"|"&amp;COUNTIF($E$3:E3,E3)</calculatedColumnFormula>
    </tableColumn>
  </tableColumns>
  <tableStyleInfo name="Intervalos de Tempo" showFirstColumn="0" showLastColumn="0" showRowStripes="1" showColumnStripes="0"/>
  <extLst>
    <ext xmlns:x14="http://schemas.microsoft.com/office/spreadsheetml/2009/9/main" uri="{504A1905-F514-4f6f-8877-14C23A59335A}">
      <x14:table altTextSummary="Esta tabela mostra a data, a hora e a descrição dos evento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Hora" displayName="Hora_1" ref="E2:E75" totalsRowShown="0" dataCellStyle="Hora">
  <autoFilter ref="E2:E75" xr:uid="{00000000-0009-0000-0100-000001000000}"/>
  <tableColumns count="1">
    <tableColumn id="1" xr3:uid="{00000000-0010-0000-0200-000001000000}" name="Hora" dataCellStyle="Hora">
      <calculatedColumnFormula>IFERROR(IF($E2+Incremento&gt;HoradeTérmino,"",$E2+Incremento),"")</calculatedColumnFormula>
    </tableColumn>
  </tableColumns>
  <tableStyleInfo name="Intervalos de Tempo" showFirstColumn="0" showLastColumn="0" showRowStripes="1" showColumnStripes="0"/>
  <extLst>
    <ext xmlns:x14="http://schemas.microsoft.com/office/spreadsheetml/2009/9/main" uri="{504A1905-F514-4f6f-8877-14C23A59335A}">
      <x14:table altTextSummary="Lista de intervalos de tempo que aparecem na planilha Agenda Diári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topLeftCell="A7" zoomScaleNormal="100" workbookViewId="0">
      <selection activeCell="F4" sqref="F4"/>
    </sheetView>
  </sheetViews>
  <sheetFormatPr defaultRowHeight="15" x14ac:dyDescent="0.25"/>
  <cols>
    <col min="1" max="1" width="2.7109375" customWidth="1"/>
    <col min="2" max="3" width="18.7109375" customWidth="1"/>
    <col min="4" max="4" width="2.7109375" customWidth="1"/>
    <col min="5" max="5" width="9.710937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51" customWidth="1"/>
    <col min="14" max="14" width="2.7109375" customWidth="1"/>
  </cols>
  <sheetData>
    <row r="1" spans="2:13" ht="39.950000000000003" customHeight="1" x14ac:dyDescent="0.25">
      <c r="B1" s="23" t="s">
        <v>0</v>
      </c>
    </row>
    <row r="2" spans="2:13" ht="27.95" customHeight="1" x14ac:dyDescent="0.25">
      <c r="B2" s="43">
        <f ca="1">IFERROR(DAY(ValdaData),"")</f>
        <v>12</v>
      </c>
      <c r="C2" s="43"/>
      <c r="E2" s="28" t="s">
        <v>10</v>
      </c>
      <c r="F2" s="34" t="str">
        <f ca="1">IFERROR(UPPER(TEXT(DATE(AnodoRelatório,NúmeroDoMês,DiadoRelatório),"d-mmm-aa")),"")</f>
        <v>12-DEZ-19</v>
      </c>
      <c r="H2" s="9" t="s">
        <v>11</v>
      </c>
      <c r="I2" s="9"/>
      <c r="J2" s="9"/>
      <c r="L2" s="10" t="s">
        <v>12</v>
      </c>
      <c r="M2" s="10"/>
    </row>
    <row r="3" spans="2:13" ht="15" customHeight="1" x14ac:dyDescent="0.25">
      <c r="B3" s="43"/>
      <c r="C3" s="43"/>
      <c r="E3" s="29">
        <f>'Intervalos de Tempo'!E3</f>
        <v>0.25</v>
      </c>
      <c r="F3" s="4" t="str">
        <f ca="1">IFERROR(INDEX(AgendadorDeEventos[],MATCH(DATEVALUE(ValdaData)&amp;AgendaDiária[[#This Row],[Hora]],ProcurarDataEHora,0),3),"")</f>
        <v>Acordar</v>
      </c>
      <c r="H3" s="33" t="str">
        <f ca="1">IFERROR(TEXT(DATEVALUE(ValdaData)+1,"dddd"),"")</f>
        <v>sexta-feira</v>
      </c>
      <c r="I3" s="36">
        <f ca="1">IFERROR(INDEX(AgendadorDeEventos[],MATCH($H$6&amp;"|"&amp;ROW(A1),AgendadorDeEventos[VALOR EXCLUSIVO (CALCULADO)],0),2),"")</f>
        <v>0.27083333333333331</v>
      </c>
      <c r="J3" s="30" t="str">
        <f ca="1">IFERROR(INDEX(AgendadorDeEventos[],MATCH($H$6&amp;"|"&amp;ROW(A1),AgendadorDeEventos[VALOR EXCLUSIVO (CALCULADO)],0),3),"")</f>
        <v>Café da manhã</v>
      </c>
      <c r="L3" s="25"/>
      <c r="M3" s="41" t="s">
        <v>13</v>
      </c>
    </row>
    <row r="4" spans="2:13" ht="15" customHeight="1" x14ac:dyDescent="0.25">
      <c r="B4" s="43"/>
      <c r="C4" s="43"/>
      <c r="E4" s="29">
        <f>'Intervalos de Tempo'!E4</f>
        <v>0.26041666666666669</v>
      </c>
      <c r="F4" s="4" t="str">
        <f ca="1">IFERROR(INDEX(AgendadorDeEventos[],MATCH(DATEVALUE(ValdaData)&amp;AgendaDiária[[#This Row],[Hora]],ProcurarDataEHora,0),3),"")</f>
        <v/>
      </c>
      <c r="H4" s="40" t="str">
        <f ca="1">IFERROR(TEXT(DATEVALUE(ValdaData)+1,"d"),"")</f>
        <v>13</v>
      </c>
      <c r="I4" s="37">
        <f ca="1">IFERROR(INDEX(AgendadorDeEventos[],MATCH($H$6&amp;"|"&amp;ROW(A2),AgendadorDeEventos[VALOR EXCLUSIVO (CALCULADO)],0),2),"")</f>
        <v>0.3125</v>
      </c>
      <c r="J4" s="31" t="str">
        <f ca="1">IFERROR(INDEX(AgendadorDeEventos[],MATCH($H$6&amp;"|"&amp;ROW(A2),AgendadorDeEventos[VALOR EXCLUSIVO (CALCULADO)],0),3),"")</f>
        <v>Sair para trabalhar</v>
      </c>
      <c r="L4" s="20"/>
      <c r="M4" s="41"/>
    </row>
    <row r="5" spans="2:13" ht="15" customHeight="1" x14ac:dyDescent="0.25">
      <c r="B5" s="43"/>
      <c r="C5" s="43"/>
      <c r="E5" s="29">
        <f>'Intervalos de Tempo'!E5</f>
        <v>0.27083333333333337</v>
      </c>
      <c r="F5" s="4" t="str">
        <f ca="1">IFERROR(INDEX(AgendadorDeEventos[],MATCH(DATEVALUE(ValdaData)&amp;AgendaDiária[[#This Row],[Hora]],ProcurarDataEHora,0),3),"")</f>
        <v>Tomar banho</v>
      </c>
      <c r="H5" s="40"/>
      <c r="I5" s="37" t="str">
        <f ca="1">IFERROR(INDEX(AgendadorDeEventos[],MATCH($H$6&amp;"|"&amp;ROW(A3),AgendadorDeEventos[VALOR EXCLUSIVO (CALCULADO)],0),2),"")</f>
        <v/>
      </c>
      <c r="J5" s="31" t="str">
        <f ca="1">IFERROR(INDEX(AgendadorDeEventos[],MATCH($H$6&amp;"|"&amp;ROW(A3),AgendadorDeEventos[VALOR EXCLUSIVO (CALCULADO)],0),3),"")</f>
        <v/>
      </c>
      <c r="L5" s="26"/>
      <c r="M5" s="41"/>
    </row>
    <row r="6" spans="2:13" ht="15" customHeight="1" x14ac:dyDescent="0.25">
      <c r="B6" s="43"/>
      <c r="C6" s="43"/>
      <c r="E6" s="29">
        <f>'Intervalos de Tempo'!E6</f>
        <v>0.28125000000000006</v>
      </c>
      <c r="F6" s="4" t="str">
        <f ca="1">IFERROR(INDEX(AgendadorDeEventos[],MATCH(DATEVALUE(ValdaData)&amp;AgendaDiária[[#This Row],[Hora]],ProcurarDataEHora,0),3),"")</f>
        <v/>
      </c>
      <c r="H6" s="3">
        <f ca="1">IFERROR(ValdaData+1,"")</f>
        <v>43812</v>
      </c>
      <c r="I6" s="37" t="str">
        <f ca="1">IFERROR(INDEX(AgendadorDeEventos[],MATCH($H$6&amp;"|"&amp;ROW(A4),AgendadorDeEventos[VALOR EXCLUSIVO (CALCULADO)],0),2),"")</f>
        <v/>
      </c>
      <c r="J6" s="31" t="str">
        <f ca="1">IFERROR(INDEX(AgendadorDeEventos[],MATCH($H$6&amp;"|"&amp;ROW(A4),AgendadorDeEventos[VALOR EXCLUSIVO (CALCULADO)],0),3),"")</f>
        <v/>
      </c>
      <c r="L6" s="24"/>
      <c r="M6" s="41" t="s">
        <v>14</v>
      </c>
    </row>
    <row r="7" spans="2:13" ht="15" customHeight="1" x14ac:dyDescent="0.25">
      <c r="B7" s="45" t="str">
        <f ca="1">IFERROR(TEXT(ValdaData,"dddd"),"")</f>
        <v>quinta-feira</v>
      </c>
      <c r="C7" s="45"/>
      <c r="E7" s="29">
        <f>'Intervalos de Tempo'!E7</f>
        <v>0.29166666666666674</v>
      </c>
      <c r="F7" s="4" t="str">
        <f ca="1">IFERROR(INDEX(AgendadorDeEventos[],MATCH(DATEVALUE(ValdaData)&amp;AgendaDiária[[#This Row],[Hora]],ProcurarDataEHora,0),3),"")</f>
        <v/>
      </c>
      <c r="H7" s="1"/>
      <c r="I7" s="37" t="str">
        <f ca="1">IFERROR(INDEX(AgendadorDeEventos[],MATCH($H$6&amp;"|"&amp;ROW(A5),AgendadorDeEventos[VALOR EXCLUSIVO (CALCULADO)],0),2),"")</f>
        <v/>
      </c>
      <c r="J7" s="31" t="str">
        <f ca="1">IFERROR(INDEX(AgendadorDeEventos[],MATCH($H$6&amp;"|"&amp;ROW(A5),AgendadorDeEventos[VALOR EXCLUSIVO (CALCULADO)],0),3),"")</f>
        <v/>
      </c>
      <c r="L7" s="20"/>
      <c r="M7" s="41"/>
    </row>
    <row r="8" spans="2:13" ht="15" customHeight="1" x14ac:dyDescent="0.25">
      <c r="B8" s="45"/>
      <c r="C8" s="45"/>
      <c r="E8" s="29">
        <f>'Intervalos de Tempo'!E8</f>
        <v>0.30208333333333343</v>
      </c>
      <c r="F8" s="4" t="str">
        <f ca="1">IFERROR(INDEX(AgendadorDeEventos[],MATCH(DATEVALUE(ValdaData)&amp;AgendaDiária[[#This Row],[Hora]],ProcurarDataEHora,0),3),"")</f>
        <v/>
      </c>
      <c r="H8" s="2"/>
      <c r="I8" s="37" t="str">
        <f ca="1">IFERROR(INDEX(AgendadorDeEventos[],MATCH($H$6&amp;"|"&amp;ROW(A6),AgendadorDeEventos[VALOR EXCLUSIVO (CALCULADO)],0),2),"")</f>
        <v/>
      </c>
      <c r="J8" s="32" t="str">
        <f ca="1">IFERROR(INDEX(AgendadorDeEventos[],MATCH($H$6&amp;"|"&amp;ROW(A6),AgendadorDeEventos[VALOR EXCLUSIVO (CALCULADO)],0),3),"")</f>
        <v/>
      </c>
      <c r="L8" s="26"/>
      <c r="M8" s="41"/>
    </row>
    <row r="9" spans="2:13" ht="15" customHeight="1" x14ac:dyDescent="0.25">
      <c r="B9" s="45"/>
      <c r="C9" s="45"/>
      <c r="E9" s="29">
        <f>'Intervalos de Tempo'!E9</f>
        <v>0.31250000000000011</v>
      </c>
      <c r="F9" s="4" t="str">
        <f ca="1">IFERROR(INDEX(AgendadorDeEventos[],MATCH(DATEVALUE(ValdaData)&amp;AgendaDiária[[#This Row],[Hora]],ProcurarDataEHora,0),3),"")</f>
        <v>Sair para trabalhar</v>
      </c>
      <c r="H9" s="33" t="str">
        <f ca="1">IFERROR(TEXT(DATEVALUE(ValdaData)+2,"dddd"),"")</f>
        <v>sábado</v>
      </c>
      <c r="I9" s="36" t="str">
        <f ca="1">IFERROR(INDEX(AgendadorDeEventos[],MATCH($H$12&amp;"|"&amp;ROW(A1),AgendadorDeEventos[VALOR EXCLUSIVO (CALCULADO)],0),2),"")</f>
        <v/>
      </c>
      <c r="J9" s="30" t="str">
        <f ca="1">IFERROR(INDEX(AgendadorDeEventos[],MATCH($H$12&amp;"|"&amp;ROW(A1),AgendadorDeEventos[VALOR EXCLUSIVO (CALCULADO)],0),3),"")</f>
        <v/>
      </c>
      <c r="L9" s="24"/>
      <c r="M9" s="41"/>
    </row>
    <row r="10" spans="2:13" ht="15" customHeight="1" x14ac:dyDescent="0.25">
      <c r="E10" s="29">
        <f>'Intervalos de Tempo'!E10</f>
        <v>0.3229166666666668</v>
      </c>
      <c r="F10" s="4" t="str">
        <f ca="1">IFERROR(INDEX(AgendadorDeEventos[],MATCH(DATEVALUE(ValdaData)&amp;AgendaDiária[[#This Row],[Hora]],ProcurarDataEHora,0),3),"")</f>
        <v/>
      </c>
      <c r="H10" s="40" t="str">
        <f ca="1">IFERROR(TEXT(DATEVALUE(ValdaData)+2,"d"),"")</f>
        <v>14</v>
      </c>
      <c r="I10" s="37" t="str">
        <f ca="1">IFERROR(INDEX(AgendadorDeEventos[],MATCH($H$12&amp;"|"&amp;ROW(A2),AgendadorDeEventos[VALOR EXCLUSIVO (CALCULADO)],0),2),"")</f>
        <v/>
      </c>
      <c r="J10" s="31" t="str">
        <f ca="1">IFERROR(INDEX(AgendadorDeEventos[],MATCH($H$12&amp;"|"&amp;ROW(A2),AgendadorDeEventos[VALOR EXCLUSIVO (CALCULADO)],0),3),"")</f>
        <v/>
      </c>
      <c r="L10" s="20"/>
      <c r="M10" s="41"/>
    </row>
    <row r="11" spans="2:13" ht="15" customHeight="1" x14ac:dyDescent="0.25">
      <c r="B11" s="44" t="s">
        <v>1</v>
      </c>
      <c r="C11" s="44"/>
      <c r="E11" s="29">
        <f>'Intervalos de Tempo'!E11</f>
        <v>0.33333333333333348</v>
      </c>
      <c r="F11" s="4" t="str">
        <f ca="1">IFERROR(INDEX(AgendadorDeEventos[],MATCH(DATEVALUE(ValdaData)&amp;AgendaDiária[[#This Row],[Hora]],ProcurarDataEHora,0),3),"")</f>
        <v>Iniciar o turno</v>
      </c>
      <c r="H11" s="40"/>
      <c r="I11" s="37" t="str">
        <f ca="1">IFERROR(INDEX(AgendadorDeEventos[],MATCH($H$12&amp;"|"&amp;ROW(A3),AgendadorDeEventos[VALOR EXCLUSIVO (CALCULADO)],0),2),"")</f>
        <v/>
      </c>
      <c r="J11" s="31" t="str">
        <f ca="1">IFERROR(INDEX(AgendadorDeEventos[],MATCH($H$12&amp;"|"&amp;ROW(A3),AgendadorDeEventos[VALOR EXCLUSIVO (CALCULADO)],0),3),"")</f>
        <v/>
      </c>
      <c r="L11" s="26"/>
      <c r="M11" s="41"/>
    </row>
    <row r="12" spans="2:13" ht="15" customHeight="1" x14ac:dyDescent="0.25">
      <c r="E12" s="29">
        <f>'Intervalos de Tempo'!E12</f>
        <v>0.34375000000000017</v>
      </c>
      <c r="F12" s="4" t="str">
        <f ca="1">IFERROR(INDEX(AgendadorDeEventos[],MATCH(DATEVALUE(ValdaData)&amp;AgendaDiária[[#This Row],[Hora]],ProcurarDataEHora,0),3),"")</f>
        <v/>
      </c>
      <c r="H12" s="3">
        <f ca="1">IFERROR(ValdaData+2,"")</f>
        <v>43813</v>
      </c>
      <c r="I12" s="37" t="str">
        <f ca="1">IFERROR(INDEX(AgendadorDeEventos[],MATCH($H$12&amp;"|"&amp;ROW(A4),AgendadorDeEventos[VALOR EXCLUSIVO (CALCULADO)],0),2),"")</f>
        <v/>
      </c>
      <c r="J12" s="31" t="str">
        <f ca="1">IFERROR(INDEX(AgendadorDeEventos[],MATCH($H$12&amp;"|"&amp;ROW(A4),AgendadorDeEventos[VALOR EXCLUSIVO (CALCULADO)],0),3),"")</f>
        <v/>
      </c>
      <c r="L12" s="24"/>
      <c r="M12" s="41"/>
    </row>
    <row r="13" spans="2:13" ht="15" customHeight="1" x14ac:dyDescent="0.25">
      <c r="B13" s="19" t="s">
        <v>2</v>
      </c>
      <c r="C13" s="18"/>
      <c r="E13" s="29">
        <f>'Intervalos de Tempo'!E13</f>
        <v>0.35416666666666685</v>
      </c>
      <c r="F13" s="4" t="str">
        <f ca="1">IFERROR(INDEX(AgendadorDeEventos[],MATCH(DATEVALUE(ValdaData)&amp;AgendaDiária[[#This Row],[Hora]],ProcurarDataEHora,0),3),"")</f>
        <v/>
      </c>
      <c r="H13" s="1"/>
      <c r="I13" s="37" t="str">
        <f ca="1">IFERROR(INDEX(AgendadorDeEventos[],MATCH($H$12&amp;"|"&amp;ROW(A5),AgendadorDeEventos[VALOR EXCLUSIVO (CALCULADO)],0),2),"")</f>
        <v/>
      </c>
      <c r="J13" s="31" t="str">
        <f ca="1">IFERROR(INDEX(AgendadorDeEventos[],MATCH($H$12&amp;"|"&amp;ROW(A5),AgendadorDeEventos[VALOR EXCLUSIVO (CALCULADO)],0),3),"")</f>
        <v/>
      </c>
      <c r="L13" s="20"/>
      <c r="M13" s="41"/>
    </row>
    <row r="14" spans="2:13" ht="15" customHeight="1" x14ac:dyDescent="0.25">
      <c r="B14" s="5"/>
      <c r="E14" s="29">
        <f>'Intervalos de Tempo'!E14</f>
        <v>0.36458333333333354</v>
      </c>
      <c r="F14" s="4" t="str">
        <f ca="1">IFERROR(INDEX(AgendadorDeEventos[],MATCH(DATEVALUE(ValdaData)&amp;AgendaDiária[[#This Row],[Hora]],ProcurarDataEHora,0),3),"")</f>
        <v/>
      </c>
      <c r="H14" s="2"/>
      <c r="I14" s="37" t="str">
        <f ca="1">IFERROR(INDEX(AgendadorDeEventos[],MATCH($H$12&amp;"|"&amp;ROW(A6),AgendadorDeEventos[VALOR EXCLUSIVO (CALCULADO)],0),2),"")</f>
        <v/>
      </c>
      <c r="J14" s="32" t="str">
        <f ca="1">IFERROR(INDEX(AgendadorDeEventos[],MATCH($H$12&amp;"|"&amp;ROW(A6),AgendadorDeEventos[VALOR EXCLUSIVO (CALCULADO)],0),3),"")</f>
        <v/>
      </c>
      <c r="L14" s="26"/>
      <c r="M14" s="41"/>
    </row>
    <row r="15" spans="2:13" ht="15" customHeight="1" x14ac:dyDescent="0.25">
      <c r="B15" s="19" t="s">
        <v>3</v>
      </c>
      <c r="C15" s="18"/>
      <c r="E15" s="29">
        <f>'Intervalos de Tempo'!E15</f>
        <v>0.37500000000000022</v>
      </c>
      <c r="F15" s="4" t="str">
        <f ca="1">IFERROR(INDEX(AgendadorDeEventos[],MATCH(DATEVALUE(ValdaData)&amp;AgendaDiária[[#This Row],[Hora]],ProcurarDataEHora,0),3),"")</f>
        <v/>
      </c>
      <c r="H15" s="33" t="str">
        <f ca="1">IFERROR(TEXT(DATEVALUE(ValdaData)+3,"dddd"),"")</f>
        <v>domingo</v>
      </c>
      <c r="I15" s="36" t="str">
        <f ca="1">IFERROR(INDEX(AgendadorDeEventos[],MATCH($H$18&amp;"|"&amp;ROW(A1),AgendadorDeEventos[VALOR EXCLUSIVO (CALCULADO)],0),2),"")</f>
        <v/>
      </c>
      <c r="J15" s="30" t="str">
        <f ca="1">IFERROR(INDEX(AgendadorDeEventos[],MATCH($H$18&amp;"|"&amp;ROW(A1),AgendadorDeEventos[VALOR EXCLUSIVO (CALCULADO)],0),3),"")</f>
        <v/>
      </c>
      <c r="L15" s="24"/>
      <c r="M15" s="41"/>
    </row>
    <row r="16" spans="2:13" ht="15" customHeight="1" x14ac:dyDescent="0.25">
      <c r="B16" s="5"/>
      <c r="C16" s="4"/>
      <c r="E16" s="29">
        <f>'Intervalos de Tempo'!E16</f>
        <v>0.38541666666666691</v>
      </c>
      <c r="F16" s="4" t="str">
        <f ca="1">IFERROR(INDEX(AgendadorDeEventos[],MATCH(DATEVALUE(ValdaData)&amp;AgendaDiária[[#This Row],[Hora]],ProcurarDataEHora,0),3),"")</f>
        <v/>
      </c>
      <c r="H16" s="40" t="str">
        <f ca="1">IFERROR(TEXT(DATEVALUE(ValdaData)+3,"d"),"")</f>
        <v>15</v>
      </c>
      <c r="I16" s="37" t="str">
        <f ca="1">IFERROR(INDEX(AgendadorDeEventos[],MATCH($H$18&amp;"|"&amp;ROW(A2),AgendadorDeEventos[VALOR EXCLUSIVO (CALCULADO)],0),2),"")</f>
        <v/>
      </c>
      <c r="J16" s="31" t="str">
        <f ca="1">IFERROR(INDEX(AgendadorDeEventos[],MATCH($H$18&amp;"|"&amp;ROW(A2),AgendadorDeEventos[VALOR EXCLUSIVO (CALCULADO)],0),3),"")</f>
        <v/>
      </c>
      <c r="L16" s="20"/>
      <c r="M16" s="41"/>
    </row>
    <row r="17" spans="2:13" ht="15" customHeight="1" x14ac:dyDescent="0.25">
      <c r="B17" s="19" t="s">
        <v>4</v>
      </c>
      <c r="C17" s="18"/>
      <c r="E17" s="29">
        <f>'Intervalos de Tempo'!E17</f>
        <v>0.39583333333333359</v>
      </c>
      <c r="F17" s="4" t="str">
        <f ca="1">IFERROR(INDEX(AgendadorDeEventos[],MATCH(DATEVALUE(ValdaData)&amp;AgendaDiária[[#This Row],[Hora]],ProcurarDataEHora,0),3),"")</f>
        <v/>
      </c>
      <c r="H17" s="40"/>
      <c r="I17" s="37" t="str">
        <f ca="1">IFERROR(INDEX(AgendadorDeEventos[],MATCH($H$18&amp;"|"&amp;ROW(A3),AgendadorDeEventos[VALOR EXCLUSIVO (CALCULADO)],0),2),"")</f>
        <v/>
      </c>
      <c r="J17" s="31" t="str">
        <f ca="1">IFERROR(INDEX(AgendadorDeEventos[],MATCH($H$18&amp;"|"&amp;ROW(A3),AgendadorDeEventos[VALOR EXCLUSIVO (CALCULADO)],0),3),"")</f>
        <v/>
      </c>
      <c r="L17" s="26"/>
      <c r="M17" s="41"/>
    </row>
    <row r="18" spans="2:13" ht="15" customHeight="1" x14ac:dyDescent="0.25">
      <c r="E18" s="29">
        <f>'Intervalos de Tempo'!E18</f>
        <v>0.40625000000000028</v>
      </c>
      <c r="F18" s="4" t="str">
        <f ca="1">IFERROR(INDEX(AgendadorDeEventos[],MATCH(DATEVALUE(ValdaData)&amp;AgendaDiária[[#This Row],[Hora]],ProcurarDataEHora,0),3),"")</f>
        <v/>
      </c>
      <c r="H18" s="3">
        <f ca="1">IFERROR(ValdaData+3,"")</f>
        <v>43814</v>
      </c>
      <c r="I18" s="37" t="str">
        <f ca="1">IFERROR(INDEX(AgendadorDeEventos[],MATCH($H$18&amp;"|"&amp;ROW(A4),AgendadorDeEventos[VALOR EXCLUSIVO (CALCULADO)],0),2),"")</f>
        <v/>
      </c>
      <c r="J18" s="31" t="str">
        <f ca="1">IFERROR(INDEX(AgendadorDeEventos[],MATCH($H$18&amp;"|"&amp;ROW(A4),AgendadorDeEventos[VALOR EXCLUSIVO (CALCULADO)],0),3),"")</f>
        <v/>
      </c>
      <c r="L18" s="24"/>
      <c r="M18" s="41"/>
    </row>
    <row r="19" spans="2:13" ht="15" customHeight="1" x14ac:dyDescent="0.25">
      <c r="B19" s="44" t="s">
        <v>5</v>
      </c>
      <c r="C19" s="44"/>
      <c r="E19" s="29">
        <f>'Intervalos de Tempo'!E19</f>
        <v>0.41666666666666696</v>
      </c>
      <c r="F19" s="4" t="str">
        <f ca="1">IFERROR(INDEX(AgendadorDeEventos[],MATCH(DATEVALUE(ValdaData)&amp;AgendaDiária[[#This Row],[Hora]],ProcurarDataEHora,0),3),"")</f>
        <v>Intervalo</v>
      </c>
      <c r="H19" s="1"/>
      <c r="I19" s="37" t="str">
        <f ca="1">IFERROR(INDEX(AgendadorDeEventos[],MATCH($H$18&amp;"|"&amp;ROW(A5),AgendadorDeEventos[VALOR EXCLUSIVO (CALCULADO)],0),2),"")</f>
        <v/>
      </c>
      <c r="J19" s="31" t="str">
        <f ca="1">IFERROR(INDEX(AgendadorDeEventos[],MATCH($H$18&amp;"|"&amp;ROW(A5),AgendadorDeEventos[VALOR EXCLUSIVO (CALCULADO)],0),3),"")</f>
        <v/>
      </c>
      <c r="L19" s="20"/>
      <c r="M19" s="41"/>
    </row>
    <row r="20" spans="2:13" ht="15" customHeight="1" x14ac:dyDescent="0.25">
      <c r="E20" s="29">
        <f>'Intervalos de Tempo'!E20</f>
        <v>0.42708333333333365</v>
      </c>
      <c r="F20" s="4" t="str">
        <f ca="1">IFERROR(INDEX(AgendadorDeEventos[],MATCH(DATEVALUE(ValdaData)&amp;AgendaDiária[[#This Row],[Hora]],ProcurarDataEHora,0),3),"")</f>
        <v/>
      </c>
      <c r="H20" s="2"/>
      <c r="I20" s="37" t="str">
        <f ca="1">IFERROR(INDEX(AgendadorDeEventos[],MATCH($H$18&amp;"|"&amp;ROW(A6),AgendadorDeEventos[VALOR EXCLUSIVO (CALCULADO)],0),2),"")</f>
        <v/>
      </c>
      <c r="J20" s="32" t="str">
        <f ca="1">IFERROR(INDEX(AgendadorDeEventos[],MATCH($H$18&amp;"|"&amp;ROW(A6),AgendadorDeEventos[VALOR EXCLUSIVO (CALCULADO)],0),3),"")</f>
        <v/>
      </c>
      <c r="L20" s="26"/>
      <c r="M20" s="41"/>
    </row>
    <row r="21" spans="2:13" ht="15" customHeight="1" x14ac:dyDescent="0.25">
      <c r="B21" s="27" t="s">
        <v>6</v>
      </c>
      <c r="E21" s="29">
        <f>'Intervalos de Tempo'!E21</f>
        <v>0.43750000000000033</v>
      </c>
      <c r="F21" s="4" t="str">
        <f ca="1">IFERROR(INDEX(AgendadorDeEventos[],MATCH(DATEVALUE(ValdaData)&amp;AgendaDiária[[#This Row],[Hora]],ProcurarDataEHora,0),3),"")</f>
        <v/>
      </c>
      <c r="H21" s="33" t="str">
        <f ca="1">IFERROR(TEXT(DATEVALUE(ValdaData)+4,"dddd"),"")</f>
        <v>segunda-feira</v>
      </c>
      <c r="I21" s="36" t="str">
        <f ca="1">IFERROR(INDEX(AgendadorDeEventos[],MATCH($H$24&amp;"|"&amp;ROW(A1),AgendadorDeEventos[VALOR EXCLUSIVO (CALCULADO)],0),2),"")</f>
        <v/>
      </c>
      <c r="J21" s="30" t="str">
        <f ca="1">IFERROR(INDEX(AgendadorDeEventos[],MATCH($H$24&amp;"|"&amp;ROW(A1),AgendadorDeEventos[VALOR EXCLUSIVO (CALCULADO)],0),3),"")</f>
        <v/>
      </c>
      <c r="L21" s="24"/>
      <c r="M21" s="41"/>
    </row>
    <row r="22" spans="2:13" ht="15" customHeight="1" x14ac:dyDescent="0.25">
      <c r="E22" s="29">
        <f>'Intervalos de Tempo'!E22</f>
        <v>0.44791666666666702</v>
      </c>
      <c r="F22" s="4" t="str">
        <f ca="1">IFERROR(INDEX(AgendadorDeEventos[],MATCH(DATEVALUE(ValdaData)&amp;AgendaDiária[[#This Row],[Hora]],ProcurarDataEHora,0),3),"")</f>
        <v/>
      </c>
      <c r="H22" s="40" t="str">
        <f ca="1">IFERROR(TEXT(DATEVALUE(ValdaData)+4,"d"),"")</f>
        <v>16</v>
      </c>
      <c r="I22" s="37" t="str">
        <f ca="1">IFERROR(INDEX(AgendadorDeEventos[],MATCH($H$24&amp;"|"&amp;ROW(A2),AgendadorDeEventos[VALOR EXCLUSIVO (CALCULADO)],0),2),"")</f>
        <v/>
      </c>
      <c r="J22" s="31" t="str">
        <f ca="1">IFERROR(INDEX(AgendadorDeEventos[],MATCH($H$24&amp;"|"&amp;ROW(A2),AgendadorDeEventos[VALOR EXCLUSIVO (CALCULADO)],0),3),"")</f>
        <v/>
      </c>
      <c r="L22" s="20"/>
      <c r="M22" s="41"/>
    </row>
    <row r="23" spans="2:13" ht="15" customHeight="1" x14ac:dyDescent="0.25">
      <c r="B23" s="27" t="s">
        <v>7</v>
      </c>
      <c r="E23" s="29">
        <f>'Intervalos de Tempo'!E23</f>
        <v>0.4583333333333337</v>
      </c>
      <c r="F23" s="4" t="str">
        <f ca="1">IFERROR(INDEX(AgendadorDeEventos[],MATCH(DATEVALUE(ValdaData)&amp;AgendaDiária[[#This Row],[Hora]],ProcurarDataEHora,0),3),"")</f>
        <v/>
      </c>
      <c r="H23" s="40"/>
      <c r="I23" s="37" t="str">
        <f ca="1">IFERROR(INDEX(AgendadorDeEventos[],MATCH($H$24&amp;"|"&amp;ROW(A3),AgendadorDeEventos[VALOR EXCLUSIVO (CALCULADO)],0),2),"")</f>
        <v/>
      </c>
      <c r="J23" s="31" t="str">
        <f ca="1">IFERROR(INDEX(AgendadorDeEventos[],MATCH($H$24&amp;"|"&amp;ROW(A3),AgendadorDeEventos[VALOR EXCLUSIVO (CALCULADO)],0),3),"")</f>
        <v/>
      </c>
      <c r="L23" s="26"/>
      <c r="M23" s="41"/>
    </row>
    <row r="24" spans="2:13" ht="15" customHeight="1" x14ac:dyDescent="0.25">
      <c r="E24" s="29">
        <f>'Intervalos de Tempo'!E24</f>
        <v>0.46875000000000039</v>
      </c>
      <c r="F24" s="4" t="str">
        <f ca="1">IFERROR(INDEX(AgendadorDeEventos[],MATCH(DATEVALUE(ValdaData)&amp;AgendaDiária[[#This Row],[Hora]],ProcurarDataEHora,0),3),"")</f>
        <v/>
      </c>
      <c r="H24" s="3">
        <f ca="1">IFERROR(ValdaData+4,"")</f>
        <v>43815</v>
      </c>
      <c r="I24" s="37" t="str">
        <f ca="1">IFERROR(INDEX(AgendadorDeEventos[],MATCH($H$24&amp;"|"&amp;ROW(A4),AgendadorDeEventos[VALOR EXCLUSIVO (CALCULADO)],0),2),"")</f>
        <v/>
      </c>
      <c r="J24" s="31" t="str">
        <f ca="1">IFERROR(INDEX(AgendadorDeEventos[],MATCH($H$24&amp;"|"&amp;ROW(A4),AgendadorDeEventos[VALOR EXCLUSIVO (CALCULADO)],0),3),"")</f>
        <v/>
      </c>
      <c r="L24" s="24"/>
      <c r="M24" s="41"/>
    </row>
    <row r="25" spans="2:13" ht="15" customHeight="1" x14ac:dyDescent="0.25">
      <c r="B25" s="11" t="s">
        <v>8</v>
      </c>
      <c r="C25" s="12"/>
      <c r="E25" s="29">
        <f>'Intervalos de Tempo'!E25</f>
        <v>0.47916666666666707</v>
      </c>
      <c r="F25" s="4" t="str">
        <f ca="1">IFERROR(INDEX(AgendadorDeEventos[],MATCH(DATEVALUE(ValdaData)&amp;AgendaDiária[[#This Row],[Hora]],ProcurarDataEHora,0),3),"")</f>
        <v/>
      </c>
      <c r="H25" s="2"/>
      <c r="I25" s="37" t="str">
        <f ca="1">IFERROR(INDEX(AgendadorDeEventos[],MATCH($H$24&amp;"|"&amp;ROW(A5),AgendadorDeEventos[VALOR EXCLUSIVO (CALCULADO)],0),2),"")</f>
        <v/>
      </c>
      <c r="J25" s="32" t="str">
        <f ca="1">IFERROR(INDEX(AgendadorDeEventos[],MATCH($H$24&amp;"|"&amp;ROW(A5),AgendadorDeEventos[VALOR EXCLUSIVO (CALCULADO)],0),3),"")</f>
        <v/>
      </c>
      <c r="L25" s="20"/>
      <c r="M25" s="41"/>
    </row>
    <row r="26" spans="2:13" ht="15" customHeight="1" x14ac:dyDescent="0.25">
      <c r="B26" s="42" t="s">
        <v>9</v>
      </c>
      <c r="C26" s="42"/>
      <c r="E26" s="29">
        <f>'Intervalos de Tempo'!E26</f>
        <v>0.48958333333333376</v>
      </c>
      <c r="F26" s="4" t="str">
        <f ca="1">IFERROR(INDEX(AgendadorDeEventos[],MATCH(DATEVALUE(ValdaData)&amp;AgendaDiária[[#This Row],[Hora]],ProcurarDataEHora,0),3),"")</f>
        <v/>
      </c>
      <c r="H26" s="33" t="str">
        <f ca="1">IFERROR(TEXT(DATEVALUE(ValdaData)+5,"dddd"),"")</f>
        <v>terça-feira</v>
      </c>
      <c r="I26" s="38" t="str">
        <f ca="1">IFERROR(INDEX(AgendadorDeEventos[],MATCH($H$29&amp;"|"&amp;ROW(A1),AgendadorDeEventos[VALOR EXCLUSIVO (CALCULADO)],0),2),"")</f>
        <v/>
      </c>
      <c r="J26" s="30" t="str">
        <f ca="1">IFERROR(INDEX(AgendadorDeEventos[],MATCH($H$29&amp;"|"&amp;ROW(A1),AgendadorDeEventos[VALOR EXCLUSIVO (CALCULADO)],0),3),"")</f>
        <v/>
      </c>
      <c r="L26" s="26"/>
      <c r="M26" s="41"/>
    </row>
    <row r="27" spans="2:13" ht="15" customHeight="1" x14ac:dyDescent="0.25">
      <c r="E27" s="29">
        <f>'Intervalos de Tempo'!E27</f>
        <v>0.50000000000000044</v>
      </c>
      <c r="F27" s="4" t="str">
        <f ca="1">IFERROR(INDEX(AgendadorDeEventos[],MATCH(DATEVALUE(ValdaData)&amp;AgendaDiária[[#This Row],[Hora]],ProcurarDataEHora,0),3),"")</f>
        <v>Almoço</v>
      </c>
      <c r="H27" s="40" t="str">
        <f ca="1">IFERROR(TEXT(DATEVALUE(ValdaData)+5,"d"),"")</f>
        <v>17</v>
      </c>
      <c r="I27" s="37" t="str">
        <f ca="1">IFERROR(INDEX(AgendadorDeEventos[],MATCH($H$29&amp;"|"&amp;ROW(A2),AgendadorDeEventos[VALOR EXCLUSIVO (CALCULADO)],0),2),"")</f>
        <v/>
      </c>
      <c r="J27" s="31" t="str">
        <f ca="1">IFERROR(INDEX(AgendadorDeEventos[],MATCH($H$29&amp;"|"&amp;ROW(A2),AgendadorDeEventos[VALOR EXCLUSIVO (CALCULADO)],0),3),"")</f>
        <v/>
      </c>
      <c r="L27" s="24"/>
      <c r="M27" s="41"/>
    </row>
    <row r="28" spans="2:13" ht="15" customHeight="1" x14ac:dyDescent="0.25">
      <c r="E28" s="29">
        <f>'Intervalos de Tempo'!E28</f>
        <v>0.51041666666666707</v>
      </c>
      <c r="F28" s="4" t="str">
        <f ca="1">IFERROR(INDEX(AgendadorDeEventos[],MATCH(DATEVALUE(ValdaData)&amp;AgendaDiária[[#This Row],[Hora]],ProcurarDataEHora,0),3),"")</f>
        <v/>
      </c>
      <c r="H28" s="40"/>
      <c r="I28" s="37" t="str">
        <f ca="1">IFERROR(INDEX(AgendadorDeEventos[],MATCH($H$29&amp;"|"&amp;ROW(A3),AgendadorDeEventos[VALOR EXCLUSIVO (CALCULADO)],0),2),"")</f>
        <v/>
      </c>
      <c r="J28" s="31" t="str">
        <f ca="1">IFERROR(INDEX(AgendadorDeEventos[],MATCH($H$29&amp;"|"&amp;ROW(A3),AgendadorDeEventos[VALOR EXCLUSIVO (CALCULADO)],0),3),"")</f>
        <v/>
      </c>
      <c r="L28" s="20"/>
      <c r="M28" s="41"/>
    </row>
    <row r="29" spans="2:13" ht="15" customHeight="1" x14ac:dyDescent="0.25">
      <c r="E29" s="29">
        <f>'Intervalos de Tempo'!E29</f>
        <v>0.5208333333333337</v>
      </c>
      <c r="F29" s="4" t="str">
        <f ca="1">IFERROR(INDEX(AgendadorDeEventos[],MATCH(DATEVALUE(ValdaData)&amp;AgendaDiária[[#This Row],[Hora]],ProcurarDataEHora,0),3),"")</f>
        <v/>
      </c>
      <c r="H29" s="3">
        <f ca="1">IFERROR(ValdaData+5,"")</f>
        <v>43816</v>
      </c>
      <c r="I29" s="37" t="str">
        <f ca="1">IFERROR(INDEX(AgendadorDeEventos[],MATCH($H$29&amp;"|"&amp;ROW(A4),AgendadorDeEventos[VALOR EXCLUSIVO (CALCULADO)],0),2),"")</f>
        <v/>
      </c>
      <c r="J29" s="31" t="str">
        <f ca="1">IFERROR(INDEX(AgendadorDeEventos[],MATCH($H$29&amp;"|"&amp;ROW(A4),AgendadorDeEventos[VALOR EXCLUSIVO (CALCULADO)],0),3),"")</f>
        <v/>
      </c>
      <c r="L29" s="26"/>
      <c r="M29" s="41"/>
    </row>
    <row r="30" spans="2:13" ht="15" customHeight="1" x14ac:dyDescent="0.25">
      <c r="E30" s="29">
        <f>'Intervalos de Tempo'!E30</f>
        <v>0.53125000000000033</v>
      </c>
      <c r="F30" s="4" t="str">
        <f ca="1">IFERROR(INDEX(AgendadorDeEventos[],MATCH(DATEVALUE(ValdaData)&amp;AgendaDiária[[#This Row],[Hora]],ProcurarDataEHora,0),3),"")</f>
        <v/>
      </c>
      <c r="H30" s="2"/>
      <c r="I30" s="37" t="str">
        <f ca="1">IFERROR(INDEX(AgendadorDeEventos[],MATCH($H$29&amp;"|"&amp;ROW(A5),AgendadorDeEventos[VALOR EXCLUSIVO (CALCULADO)],0),2),"")</f>
        <v/>
      </c>
      <c r="J30" s="32" t="str">
        <f ca="1">IFERROR(INDEX(AgendadorDeEventos[],MATCH($H$29&amp;"|"&amp;ROW(A5),AgendadorDeEventos[VALOR EXCLUSIVO (CALCULADO)],0),3),"")</f>
        <v/>
      </c>
      <c r="L30" s="24"/>
      <c r="M30" s="41"/>
    </row>
    <row r="31" spans="2:13" ht="15" customHeight="1" x14ac:dyDescent="0.25">
      <c r="E31" s="29">
        <f>'Intervalos de Tempo'!E31</f>
        <v>0.54166666666666696</v>
      </c>
      <c r="F31" s="4" t="str">
        <f ca="1">IFERROR(INDEX(AgendadorDeEventos[],MATCH(DATEVALUE(ValdaData)&amp;AgendaDiária[[#This Row],[Hora]],ProcurarDataEHora,0),3),"")</f>
        <v/>
      </c>
      <c r="H31" s="33" t="str">
        <f ca="1">IFERROR(TEXT(DATEVALUE(ValdaData)+6,"dddd"),"")</f>
        <v>quarta-feira</v>
      </c>
      <c r="I31" s="38" t="str">
        <f ca="1">IFERROR(INDEX(AgendadorDeEventos[],MATCH($H$34&amp;"|"&amp;ROW(A1),AgendadorDeEventos[VALOR EXCLUSIVO (CALCULADO)],0),2),"")</f>
        <v/>
      </c>
      <c r="J31" s="30" t="str">
        <f ca="1">IFERROR(INDEX(AgendadorDeEventos[],MATCH($H$34&amp;"|"&amp;ROW(A1),AgendadorDeEventos[VALOR EXCLUSIVO (CALCULADO)],0),3),"")</f>
        <v/>
      </c>
      <c r="L31" s="20"/>
      <c r="M31" s="41"/>
    </row>
    <row r="32" spans="2:13" ht="15" customHeight="1" x14ac:dyDescent="0.25">
      <c r="E32" s="29">
        <f>'Intervalos de Tempo'!E32</f>
        <v>0.55208333333333359</v>
      </c>
      <c r="F32" s="4" t="str">
        <f ca="1">IFERROR(INDEX(AgendadorDeEventos[],MATCH(DATEVALUE(ValdaData)&amp;AgendaDiária[[#This Row],[Hora]],ProcurarDataEHora,0),3),"")</f>
        <v/>
      </c>
      <c r="H32" s="40" t="str">
        <f ca="1">IFERROR(TEXT(DATEVALUE(ValdaData)+6,"d"),"")</f>
        <v>18</v>
      </c>
      <c r="I32" s="37" t="str">
        <f ca="1">IFERROR(INDEX(AgendadorDeEventos[],MATCH($H$34&amp;"|"&amp;ROW(A2),AgendadorDeEventos[VALOR EXCLUSIVO (CALCULADO)],0),2),"")</f>
        <v/>
      </c>
      <c r="J32" s="31" t="str">
        <f ca="1">IFERROR(INDEX(AgendadorDeEventos[],MATCH($H$34&amp;"|"&amp;ROW(A2),AgendadorDeEventos[VALOR EXCLUSIVO (CALCULADO)],0),3),"")</f>
        <v/>
      </c>
      <c r="L32" s="26"/>
      <c r="M32" s="41"/>
    </row>
    <row r="33" spans="5:13" ht="15" customHeight="1" x14ac:dyDescent="0.25">
      <c r="E33" s="29">
        <f>'Intervalos de Tempo'!E33</f>
        <v>0.56250000000000022</v>
      </c>
      <c r="F33" s="4" t="str">
        <f ca="1">IFERROR(INDEX(AgendadorDeEventos[],MATCH(DATEVALUE(ValdaData)&amp;AgendaDiária[[#This Row],[Hora]],ProcurarDataEHora,0),3),"")</f>
        <v>Ligar para o comercial</v>
      </c>
      <c r="H33" s="40"/>
      <c r="I33" s="37" t="str">
        <f ca="1">IFERROR(INDEX(AgendadorDeEventos[],MATCH($H$34&amp;"|"&amp;ROW(A3),AgendadorDeEventos[VALOR EXCLUSIVO (CALCULADO)],0),2),"")</f>
        <v/>
      </c>
      <c r="J33" s="31" t="str">
        <f ca="1">IFERROR(INDEX(AgendadorDeEventos[],MATCH($H$34&amp;"|"&amp;ROW(A3),AgendadorDeEventos[VALOR EXCLUSIVO (CALCULADO)],0),3),"")</f>
        <v/>
      </c>
      <c r="L33" s="24"/>
      <c r="M33" s="41"/>
    </row>
    <row r="34" spans="5:13" ht="15" customHeight="1" x14ac:dyDescent="0.25">
      <c r="E34" s="29">
        <f>'Intervalos de Tempo'!E34</f>
        <v>0.57291666666666685</v>
      </c>
      <c r="F34" s="4" t="str">
        <f ca="1">IFERROR(INDEX(AgendadorDeEventos[],MATCH(DATEVALUE(ValdaData)&amp;AgendaDiária[[#This Row],[Hora]],ProcurarDataEHora,0),3),"")</f>
        <v/>
      </c>
      <c r="H34" s="3">
        <f ca="1">IFERROR(ValdaData+6,"")</f>
        <v>43817</v>
      </c>
      <c r="I34" s="37" t="str">
        <f ca="1">IFERROR(INDEX(AgendadorDeEventos[],MATCH($H$34&amp;"|"&amp;ROW(A4),AgendadorDeEventos[VALOR EXCLUSIVO (CALCULADO)],0),2),"")</f>
        <v/>
      </c>
      <c r="J34" s="31" t="str">
        <f ca="1">IFERROR(INDEX(AgendadorDeEventos[],MATCH($H$34&amp;"|"&amp;ROW(A4),AgendadorDeEventos[VALOR EXCLUSIVO (CALCULADO)],0),3),"")</f>
        <v/>
      </c>
      <c r="L34" s="20"/>
      <c r="M34" s="41"/>
    </row>
    <row r="35" spans="5:13" ht="15" customHeight="1" x14ac:dyDescent="0.25">
      <c r="E35" s="29">
        <f>'Intervalos de Tempo'!E35</f>
        <v>0.58333333333333348</v>
      </c>
      <c r="F35" s="4" t="str">
        <f ca="1">IFERROR(INDEX(AgendadorDeEventos[],MATCH(DATEVALUE(ValdaData)&amp;AgendaDiária[[#This Row],[Hora]],ProcurarDataEHora,0),3),"")</f>
        <v/>
      </c>
      <c r="H35" s="2"/>
      <c r="I35" s="39" t="str">
        <f ca="1">IFERROR(INDEX(AgendadorDeEventos[],MATCH($H$34&amp;"|"&amp;ROW(A5),AgendadorDeEventos[VALOR EXCLUSIVO (CALCULADO)],0),2),"")</f>
        <v/>
      </c>
      <c r="J35" s="32" t="str">
        <f ca="1">IFERROR(INDEX(AgendadorDeEventos[],MATCH($H$34&amp;"|"&amp;ROW(A5),AgendadorDeEventos[VALOR EXCLUSIVO (CALCULADO)],0),3),"")</f>
        <v/>
      </c>
      <c r="L35" s="26"/>
      <c r="M35" s="41"/>
    </row>
    <row r="36" spans="5:13" x14ac:dyDescent="0.25">
      <c r="E36" s="29">
        <f>'Intervalos de Tempo'!E36</f>
        <v>0.59375000000000011</v>
      </c>
      <c r="F36" s="4" t="str">
        <f ca="1">IFERROR(INDEX(AgendadorDeEventos[],MATCH(DATEVALUE(ValdaData)&amp;AgendaDiária[[#This Row],[Hora]],ProcurarDataEHora,0),3),"")</f>
        <v/>
      </c>
    </row>
    <row r="37" spans="5:13" x14ac:dyDescent="0.25">
      <c r="E37" s="29">
        <f>'Intervalos de Tempo'!E37</f>
        <v>0.60416666666666674</v>
      </c>
      <c r="F37" s="4" t="str">
        <f ca="1">IFERROR(INDEX(AgendadorDeEventos[],MATCH(DATEVALUE(ValdaData)&amp;AgendaDiária[[#This Row],[Hora]],ProcurarDataEHora,0),3),"")</f>
        <v/>
      </c>
    </row>
    <row r="38" spans="5:13" x14ac:dyDescent="0.25">
      <c r="E38" s="29">
        <f>'Intervalos de Tempo'!E38</f>
        <v>0.61458333333333337</v>
      </c>
      <c r="F38" s="4" t="str">
        <f ca="1">IFERROR(INDEX(AgendadorDeEventos[],MATCH(DATEVALUE(ValdaData)&amp;AgendaDiária[[#This Row],[Hora]],ProcurarDataEHora,0),3),"")</f>
        <v/>
      </c>
    </row>
    <row r="39" spans="5:13" x14ac:dyDescent="0.25">
      <c r="E39" s="29">
        <f>'Intervalos de Tempo'!E39</f>
        <v>0.625</v>
      </c>
      <c r="F39" s="4" t="str">
        <f ca="1">IFERROR(INDEX(AgendadorDeEventos[],MATCH(DATEVALUE(ValdaData)&amp;AgendaDiária[[#This Row],[Hora]],ProcurarDataEHora,0),3),"")</f>
        <v>Intervalo</v>
      </c>
    </row>
    <row r="40" spans="5:13" x14ac:dyDescent="0.25">
      <c r="E40" s="29">
        <f>'Intervalos de Tempo'!E40</f>
        <v>0.63541666666666663</v>
      </c>
      <c r="F40" s="4" t="str">
        <f ca="1">IFERROR(INDEX(AgendadorDeEventos[],MATCH(DATEVALUE(ValdaData)&amp;AgendaDiária[[#This Row],[Hora]],ProcurarDataEHora,0),3),"")</f>
        <v/>
      </c>
    </row>
    <row r="41" spans="5:13" x14ac:dyDescent="0.25">
      <c r="E41" s="29">
        <f>'Intervalos de Tempo'!E41</f>
        <v>0.64583333333333326</v>
      </c>
      <c r="F41" s="4" t="str">
        <f ca="1">IFERROR(INDEX(AgendadorDeEventos[],MATCH(DATEVALUE(ValdaData)&amp;AgendaDiária[[#This Row],[Hora]],ProcurarDataEHora,0),3),"")</f>
        <v/>
      </c>
    </row>
    <row r="42" spans="5:13" x14ac:dyDescent="0.25">
      <c r="E42" s="29">
        <f>'Intervalos de Tempo'!E42</f>
        <v>0.65624999999999989</v>
      </c>
      <c r="F42" s="4" t="str">
        <f ca="1">IFERROR(INDEX(AgendadorDeEventos[],MATCH(DATEVALUE(ValdaData)&amp;AgendaDiária[[#This Row],[Hora]],ProcurarDataEHora,0),3),"")</f>
        <v/>
      </c>
    </row>
    <row r="43" spans="5:13" x14ac:dyDescent="0.25">
      <c r="E43" s="29">
        <f>'Intervalos de Tempo'!E43</f>
        <v>0.66666666666666652</v>
      </c>
      <c r="F43" s="4" t="str">
        <f ca="1">IFERROR(INDEX(AgendadorDeEventos[],MATCH(DATEVALUE(ValdaData)&amp;AgendaDiária[[#This Row],[Hora]],ProcurarDataEHora,0),3),"")</f>
        <v/>
      </c>
    </row>
    <row r="44" spans="5:13" x14ac:dyDescent="0.25">
      <c r="E44" s="29">
        <f>'Intervalos de Tempo'!E44</f>
        <v>0.67708333333333315</v>
      </c>
      <c r="F44" s="4" t="str">
        <f ca="1">IFERROR(INDEX(AgendadorDeEventos[],MATCH(DATEVALUE(ValdaData)&amp;AgendaDiária[[#This Row],[Hora]],ProcurarDataEHora,0),3),"")</f>
        <v/>
      </c>
    </row>
    <row r="45" spans="5:13" x14ac:dyDescent="0.25">
      <c r="E45" s="29">
        <f>'Intervalos de Tempo'!E45</f>
        <v>0.68749999999999978</v>
      </c>
      <c r="F45" s="4" t="str">
        <f ca="1">IFERROR(INDEX(AgendadorDeEventos[],MATCH(DATEVALUE(ValdaData)&amp;AgendaDiária[[#This Row],[Hora]],ProcurarDataEHora,0),3),"")</f>
        <v/>
      </c>
    </row>
    <row r="46" spans="5:13" x14ac:dyDescent="0.25">
      <c r="E46" s="29">
        <f>'Intervalos de Tempo'!E46</f>
        <v>0.69791666666666641</v>
      </c>
      <c r="F46" s="4" t="str">
        <f ca="1">IFERROR(INDEX(AgendadorDeEventos[],MATCH(DATEVALUE(ValdaData)&amp;AgendaDiária[[#This Row],[Hora]],ProcurarDataEHora,0),3),"")</f>
        <v/>
      </c>
    </row>
    <row r="47" spans="5:13" x14ac:dyDescent="0.25">
      <c r="E47" s="29">
        <f>'Intervalos de Tempo'!E47</f>
        <v>0.70833333333333304</v>
      </c>
      <c r="F47" s="4" t="str">
        <f ca="1">IFERROR(INDEX(AgendadorDeEventos[],MATCH(DATEVALUE(ValdaData)&amp;AgendaDiária[[#This Row],[Hora]],ProcurarDataEHora,0),3),"")</f>
        <v>Ir para casa</v>
      </c>
    </row>
    <row r="48" spans="5:13" x14ac:dyDescent="0.25">
      <c r="E48" s="29">
        <f>'Intervalos de Tempo'!E48</f>
        <v>0.71874999999999967</v>
      </c>
      <c r="F48" s="4" t="str">
        <f ca="1">IFERROR(INDEX(AgendadorDeEventos[],MATCH(DATEVALUE(ValdaData)&amp;AgendaDiária[[#This Row],[Hora]],ProcurarDataEHora,0),3),"")</f>
        <v/>
      </c>
    </row>
    <row r="49" spans="5:6" x14ac:dyDescent="0.25">
      <c r="E49" s="29">
        <f>'Intervalos de Tempo'!E49</f>
        <v>0.7291666666666663</v>
      </c>
      <c r="F49" s="4" t="str">
        <f ca="1">IFERROR(INDEX(AgendadorDeEventos[],MATCH(DATEVALUE(ValdaData)&amp;AgendaDiária[[#This Row],[Hora]],ProcurarDataEHora,0),3),"")</f>
        <v/>
      </c>
    </row>
    <row r="50" spans="5:6" x14ac:dyDescent="0.25">
      <c r="E50" s="29">
        <f>'Intervalos de Tempo'!E50</f>
        <v>0.73958333333333293</v>
      </c>
      <c r="F50" s="4" t="str">
        <f ca="1">IFERROR(INDEX(AgendadorDeEventos[],MATCH(DATEVALUE(ValdaData)&amp;AgendaDiária[[#This Row],[Hora]],ProcurarDataEHora,0),3),"")</f>
        <v/>
      </c>
    </row>
    <row r="51" spans="5:6" x14ac:dyDescent="0.25">
      <c r="E51" s="29">
        <f>'Intervalos de Tempo'!E51</f>
        <v>0.74999999999999956</v>
      </c>
      <c r="F51" s="4" t="str">
        <f ca="1">IFERROR(INDEX(AgendadorDeEventos[],MATCH(DATEVALUE(ValdaData)&amp;AgendaDiária[[#This Row],[Hora]],ProcurarDataEHora,0),3),"")</f>
        <v>Treino de futebol</v>
      </c>
    </row>
    <row r="52" spans="5:6" x14ac:dyDescent="0.25">
      <c r="E52" s="29">
        <f>'Intervalos de Tempo'!E52</f>
        <v>0.76041666666666619</v>
      </c>
      <c r="F52" s="4" t="str">
        <f ca="1">IFERROR(INDEX(AgendadorDeEventos[],MATCH(DATEVALUE(ValdaData)&amp;AgendaDiária[[#This Row],[Hora]],ProcurarDataEHora,0),3),"")</f>
        <v/>
      </c>
    </row>
    <row r="53" spans="5:6" x14ac:dyDescent="0.25">
      <c r="E53" s="29">
        <f>'Intervalos de Tempo'!E53</f>
        <v>0.77083333333333282</v>
      </c>
      <c r="F53" s="4" t="str">
        <f ca="1">IFERROR(INDEX(AgendadorDeEventos[],MATCH(DATEVALUE(ValdaData)&amp;AgendaDiária[[#This Row],[Hora]],ProcurarDataEHora,0),3),"")</f>
        <v/>
      </c>
    </row>
    <row r="54" spans="5:6" x14ac:dyDescent="0.25">
      <c r="E54" s="29">
        <f>'Intervalos de Tempo'!E54</f>
        <v>0.78124999999999944</v>
      </c>
      <c r="F54" s="4" t="str">
        <f ca="1">IFERROR(INDEX(AgendadorDeEventos[],MATCH(DATEVALUE(ValdaData)&amp;AgendaDiária[[#This Row],[Hora]],ProcurarDataEHora,0),3),"")</f>
        <v/>
      </c>
    </row>
    <row r="55" spans="5:6" x14ac:dyDescent="0.25">
      <c r="E55" s="29">
        <f>'Intervalos de Tempo'!E55</f>
        <v>0.79166666666666607</v>
      </c>
      <c r="F55" s="4" t="str">
        <f ca="1">IFERROR(INDEX(AgendadorDeEventos[],MATCH(DATEVALUE(ValdaData)&amp;AgendaDiária[[#This Row],[Hora]],ProcurarDataEHora,0),3),"")</f>
        <v/>
      </c>
    </row>
    <row r="56" spans="5:6" x14ac:dyDescent="0.25">
      <c r="E56" s="29">
        <f>'Intervalos de Tempo'!E56</f>
        <v>0.8020833333333327</v>
      </c>
      <c r="F56" s="4" t="str">
        <f ca="1">IFERROR(INDEX(AgendadorDeEventos[],MATCH(DATEVALUE(ValdaData)&amp;AgendaDiária[[#This Row],[Hora]],ProcurarDataEHora,0),3),"")</f>
        <v/>
      </c>
    </row>
    <row r="57" spans="5:6" x14ac:dyDescent="0.25">
      <c r="E57" s="29">
        <f>'Intervalos de Tempo'!E57</f>
        <v>0.81249999999999933</v>
      </c>
      <c r="F57" s="4" t="str">
        <f ca="1">IFERROR(INDEX(AgendadorDeEventos[],MATCH(DATEVALUE(ValdaData)&amp;AgendaDiária[[#This Row],[Hora]],ProcurarDataEHora,0),3),"")</f>
        <v/>
      </c>
    </row>
    <row r="58" spans="5:6" x14ac:dyDescent="0.25">
      <c r="E58" s="29">
        <f>'Intervalos de Tempo'!E58</f>
        <v>0.82291666666666596</v>
      </c>
      <c r="F58" s="4" t="str">
        <f ca="1">IFERROR(INDEX(AgendadorDeEventos[],MATCH(DATEVALUE(ValdaData)&amp;AgendaDiária[[#This Row],[Hora]],ProcurarDataEHora,0),3),"")</f>
        <v/>
      </c>
    </row>
    <row r="59" spans="5:6" x14ac:dyDescent="0.25">
      <c r="E59" s="29">
        <f>'Intervalos de Tempo'!E59</f>
        <v>0.83333333333333259</v>
      </c>
      <c r="F59" s="4" t="str">
        <f ca="1">IFERROR(INDEX(AgendadorDeEventos[],MATCH(DATEVALUE(ValdaData)&amp;AgendaDiária[[#This Row],[Hora]],ProcurarDataEHora,0),3),"")</f>
        <v/>
      </c>
    </row>
    <row r="60" spans="5:6" x14ac:dyDescent="0.25">
      <c r="E60" s="29">
        <f>'Intervalos de Tempo'!E60</f>
        <v>0.84374999999999922</v>
      </c>
      <c r="F60" s="4" t="str">
        <f ca="1">IFERROR(INDEX(AgendadorDeEventos[],MATCH(DATEVALUE(ValdaData)&amp;AgendaDiária[[#This Row],[Hora]],ProcurarDataEHora,0),3),"")</f>
        <v/>
      </c>
    </row>
    <row r="61" spans="5:6" x14ac:dyDescent="0.25">
      <c r="E61" s="29">
        <f>'Intervalos de Tempo'!E61</f>
        <v>0.85416666666666585</v>
      </c>
      <c r="F61" s="4" t="str">
        <f ca="1">IFERROR(INDEX(AgendadorDeEventos[],MATCH(DATEVALUE(ValdaData)&amp;AgendaDiária[[#This Row],[Hora]],ProcurarDataEHora,0),3),"")</f>
        <v/>
      </c>
    </row>
    <row r="62" spans="5:6" x14ac:dyDescent="0.25">
      <c r="E62" s="29">
        <f>'Intervalos de Tempo'!E62</f>
        <v>0.86458333333333248</v>
      </c>
      <c r="F62" s="4" t="str">
        <f ca="1">IFERROR(INDEX(AgendadorDeEventos[],MATCH(DATEVALUE(ValdaData)&amp;AgendaDiária[[#This Row],[Hora]],ProcurarDataEHora,0),3),"")</f>
        <v/>
      </c>
    </row>
    <row r="63" spans="5:6" x14ac:dyDescent="0.25">
      <c r="E63" s="29">
        <f>'Intervalos de Tempo'!E63</f>
        <v>0.87499999999999911</v>
      </c>
      <c r="F63" s="4" t="str">
        <f ca="1">IFERROR(INDEX(AgendadorDeEventos[],MATCH(DATEVALUE(ValdaData)&amp;AgendaDiária[[#This Row],[Hora]],ProcurarDataEHora,0),3),"")</f>
        <v/>
      </c>
    </row>
    <row r="64" spans="5:6" x14ac:dyDescent="0.25">
      <c r="E64" s="29" t="str">
        <f>'Intervalos de Tempo'!E64</f>
        <v/>
      </c>
      <c r="F64" s="4" t="str">
        <f ca="1">IFERROR(INDEX(AgendadorDeEventos[],MATCH(DATEVALUE(ValdaData)&amp;AgendaDiária[[#This Row],[Hora]],ProcurarDataEHora,0),3),"")</f>
        <v/>
      </c>
    </row>
    <row r="65" spans="5:6" x14ac:dyDescent="0.25">
      <c r="E65" s="29" t="str">
        <f>'Intervalos de Tempo'!E65</f>
        <v/>
      </c>
      <c r="F65" s="4" t="str">
        <f ca="1">IFERROR(INDEX(AgendadorDeEventos[],MATCH(DATEVALUE(ValdaData)&amp;AgendaDiária[[#This Row],[Hora]],ProcurarDataEHora,0),3),"")</f>
        <v/>
      </c>
    </row>
    <row r="66" spans="5:6" x14ac:dyDescent="0.25">
      <c r="E66" s="29" t="str">
        <f>'Intervalos de Tempo'!E66</f>
        <v/>
      </c>
      <c r="F66" s="4" t="str">
        <f ca="1">IFERROR(INDEX(AgendadorDeEventos[],MATCH(DATEVALUE(ValdaData)&amp;AgendaDiária[[#This Row],[Hora]],ProcurarDataEHora,0),3),"")</f>
        <v/>
      </c>
    </row>
    <row r="67" spans="5:6" x14ac:dyDescent="0.25">
      <c r="E67" s="29" t="str">
        <f>'Intervalos de Tempo'!E67</f>
        <v/>
      </c>
      <c r="F67" s="4" t="str">
        <f ca="1">IFERROR(INDEX(AgendadorDeEventos[],MATCH(DATEVALUE(ValdaData)&amp;AgendaDiária[[#This Row],[Hora]],ProcurarDataEHora,0),3),"")</f>
        <v/>
      </c>
    </row>
    <row r="68" spans="5:6" x14ac:dyDescent="0.25">
      <c r="E68" s="29" t="str">
        <f>'Intervalos de Tempo'!E68</f>
        <v/>
      </c>
      <c r="F68" s="4" t="str">
        <f ca="1">IFERROR(INDEX(AgendadorDeEventos[],MATCH(DATEVALUE(ValdaData)&amp;AgendaDiária[[#This Row],[Hora]],ProcurarDataEHora,0),3),"")</f>
        <v/>
      </c>
    </row>
    <row r="69" spans="5:6" x14ac:dyDescent="0.25">
      <c r="E69" s="29" t="str">
        <f>'Intervalos de Tempo'!E69</f>
        <v/>
      </c>
      <c r="F69" s="4" t="str">
        <f ca="1">IFERROR(INDEX(AgendadorDeEventos[],MATCH(DATEVALUE(ValdaData)&amp;AgendaDiária[[#This Row],[Hora]],ProcurarDataEHora,0),3),"")</f>
        <v/>
      </c>
    </row>
    <row r="70" spans="5:6" x14ac:dyDescent="0.25">
      <c r="E70" s="29" t="str">
        <f>'Intervalos de Tempo'!E70</f>
        <v/>
      </c>
      <c r="F70" s="4" t="str">
        <f ca="1">IFERROR(INDEX(AgendadorDeEventos[],MATCH(DATEVALUE(ValdaData)&amp;AgendaDiária[[#This Row],[Hora]],ProcurarDataEHora,0),3),"")</f>
        <v/>
      </c>
    </row>
    <row r="71" spans="5:6" x14ac:dyDescent="0.25">
      <c r="E71" s="29" t="str">
        <f>'Intervalos de Tempo'!E71</f>
        <v/>
      </c>
      <c r="F71" s="4" t="str">
        <f ca="1">IFERROR(INDEX(AgendadorDeEventos[],MATCH(DATEVALUE(ValdaData)&amp;AgendaDiária[[#This Row],[Hora]],ProcurarDataEHora,0),3),"")</f>
        <v/>
      </c>
    </row>
    <row r="72" spans="5:6" x14ac:dyDescent="0.25">
      <c r="E72" s="29" t="str">
        <f>'Intervalos de Tempo'!E72</f>
        <v/>
      </c>
      <c r="F72" s="4" t="str">
        <f ca="1">IFERROR(INDEX(AgendadorDeEventos[],MATCH(DATEVALUE(ValdaData)&amp;AgendaDiária[[#This Row],[Hora]],ProcurarDataEHora,0),3),"")</f>
        <v/>
      </c>
    </row>
    <row r="73" spans="5:6" x14ac:dyDescent="0.25">
      <c r="E73" s="29" t="str">
        <f>'Intervalos de Tempo'!E73</f>
        <v/>
      </c>
      <c r="F73" s="4" t="str">
        <f ca="1">IFERROR(INDEX(AgendadorDeEventos[],MATCH(DATEVALUE(ValdaData)&amp;AgendaDiária[[#This Row],[Hora]],ProcurarDataEHora,0),3),"")</f>
        <v/>
      </c>
    </row>
    <row r="74" spans="5:6" x14ac:dyDescent="0.25">
      <c r="E74" s="29" t="str">
        <f>'Intervalos de Tempo'!E74</f>
        <v/>
      </c>
      <c r="F74" s="4" t="str">
        <f ca="1">IFERROR(INDEX(AgendadorDeEventos[],MATCH(DATEVALUE(ValdaData)&amp;AgendaDiária[[#This Row],[Hora]],ProcurarDataEHora,0),3),"")</f>
        <v/>
      </c>
    </row>
    <row r="75" spans="5:6" x14ac:dyDescent="0.25">
      <c r="E75" s="29" t="str">
        <f>'Intervalos de Tempo'!E75</f>
        <v/>
      </c>
      <c r="F75" s="4" t="str">
        <f ca="1">IFERROR(INDEX(AgendadorDeEventos[],MATCH(DATEVALUE(ValdaData)&amp;AgendaDiária[[#This Row],[Hora]],ProcurarDataEHora,0),3),"")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13" priority="1">
      <formula>$E3&gt;HoradeTérmino</formula>
    </cfRule>
    <cfRule type="expression" dxfId="12" priority="2">
      <formula>$E3=HoradeTérmino</formula>
    </cfRule>
    <cfRule type="expression" dxfId="11" priority="3">
      <formula>LOWER(TRIM($F3))=DestaqueDaAgenda</formula>
    </cfRule>
  </conditionalFormatting>
  <dataValidations count="23">
    <dataValidation allowBlank="1" showInputMessage="1" showErrorMessage="1" prompt="Insira um ano nesta célula." sqref="C13" xr:uid="{00000000-0002-0000-0000-000000000000}"/>
    <dataValidation type="list" errorStyle="warning" allowBlank="1" showInputMessage="1" showErrorMessage="1" error="Selecione o mês das entradas na lista. Selecione CANCELAR e pressione ALT + SETA PARA BAIXO para escolher da lista suspensa." prompt="Selecione um mês na lista suspensa. Pressione ALT + SETA PARA BAIXO e depois pressione ENTER para selecionar um mês" sqref="C15" xr:uid="{00000000-0002-0000-0000-000001000000}">
      <formula1>"Janeiro, Fevereiro, Março, Abril, Maio, Junho, Julho, Agosto, Setembro, Outubro, Novembro, Dezembro"</formula1>
    </dataValidation>
    <dataValidation type="whole" errorStyle="warning" allowBlank="1" showInputMessage="1" showErrorMessage="1" error="Insira o valor do dia entre 1 e 31." prompt="Insira um dia nesta célula." sqref="C17" xr:uid="{00000000-0002-0000-0000-000002000000}">
      <formula1>1</formula1>
      <formula2>31</formula2>
    </dataValidation>
    <dataValidation allowBlank="1" showInputMessage="1" showErrorMessage="1" prompt="A data é determinada automaticamente nesta célula. Os eventos são preenchidos automaticamente nesta coluna, com base na planilha Agendador de Eventos. Quando nenhuma data for especificada, o dia de hoje será usado como data padrão." sqref="F2" xr:uid="{00000000-0002-0000-0000-000003000000}"/>
    <dataValidation allowBlank="1" showInputMessage="1" showErrorMessage="1" prompt="Insira Anotações ou Tarefas Pendentes nesta coluna." sqref="M2" xr:uid="{00000000-0002-0000-0000-000004000000}"/>
    <dataValidation allowBlank="1" showInputMessage="1" showErrorMessage="1" prompt="O dia é atualizado automaticamente com base no dia inserido na célula C17. Se a célula C17 estiver em branco, a data de hoje será usada como padrão." sqref="B2:C6" xr:uid="{00000000-0002-0000-0000-000005000000}"/>
    <dataValidation allowBlank="1" showInputMessage="1" showErrorMessage="1" prompt="O dia é determinado automaticamente com base nas datas inseridas nas células C13 a C17." sqref="B7:C9" xr:uid="{00000000-0002-0000-0000-000006000000}"/>
    <dataValidation allowBlank="1" showInputMessage="1" showErrorMessage="1" prompt="Link de navegação da planilha Intervalos de Tempo para editar o tempo." sqref="B21" xr:uid="{00000000-0002-0000-0000-000007000000}"/>
    <dataValidation allowBlank="1" showInputMessage="1" showErrorMessage="1" prompt="Link de navegação da planilha Agendador de Eventos para adicionar um evento." sqref="B23" xr:uid="{00000000-0002-0000-0000-000008000000}"/>
    <dataValidation allowBlank="1" showInputMessage="1" showErrorMessage="1" prompt="Exiba a agenda por dia, semana e adicione anotações nesta planilha. Adicione eventos em qualquer data do Agendador de Eventos. Modifique a hora e os intervalos da agenda na planilha Intervalos de Tempo." sqref="A1" xr:uid="{00000000-0002-0000-0000-000009000000}"/>
    <dataValidation allowBlank="1" showInputMessage="1" showErrorMessage="1" prompt="Insira a atividade ou o item a ser realçado na agenda." sqref="B26:C26" xr:uid="{00000000-0002-0000-0000-00000A000000}"/>
    <dataValidation allowBlank="1" showInputMessage="1" showErrorMessage="1" prompt="As horas são atualizadas automaticamente com base nas definições da tabela Hora na planilha Intervalos de Tempo. Há uma imagem de relógio nesta célula." sqref="E2" xr:uid="{00000000-0002-0000-0000-00000B000000}"/>
    <dataValidation allowBlank="1" showInputMessage="1" showErrorMessage="1" prompt="A hora atualizada automaticamente pelo Agendador de Eventos está na coluna I." sqref="I2" xr:uid="{00000000-0002-0000-0000-00000C000000}"/>
    <dataValidation allowBlank="1" showInputMessage="1" showErrorMessage="1" prompt="Modo de exibição de semana atualizado automaticamente com Dia e Data da semana na coluna H e Hora do evento e detalhes nas colunas I e J, abaixo. Há uma imagem de câmera e o título do modo de exibição da semana nesta célula." sqref="H2" xr:uid="{00000000-0002-0000-0000-00000D000000}"/>
    <dataValidation allowBlank="1" showInputMessage="1" showErrorMessage="1" prompt="Os detalhes do evento atualizados automaticamente pelo Agendador de Eventos estão na coluna J." sqref="J2" xr:uid="{00000000-0002-0000-0000-00000E000000}"/>
    <dataValidation allowBlank="1" showInputMessage="1" showErrorMessage="1" prompt="Abaixo, insira a data: o Ano na célula C13, o Mês na célula C15 e o Dia na célula C17." sqref="B11:C11" xr:uid="{00000000-0002-0000-0000-00000F000000}"/>
    <dataValidation allowBlank="1" showInputMessage="1" showErrorMessage="1" prompt="Selecione as células abaixo para modificar os intervalos de tempo e adicionar eventos." sqref="B19:C19" xr:uid="{00000000-0002-0000-0000-000010000000}"/>
    <dataValidation allowBlank="1" showInputMessage="1" showErrorMessage="1" prompt="Abaixo, insira a atividade ou o item a ser realçado na agenda." sqref="B25" xr:uid="{00000000-0002-0000-0000-000011000000}"/>
    <dataValidation allowBlank="1" showInputMessage="1" showErrorMessage="1" prompt="O título da planilha está nesta célula. Para exibir o cronograma diário, insira a data nas células C13 a C17. Navegue até o Agendador de Eventos na célula B23. Navegue até modificar a hora e os intervalos na célula B21." sqref="B1" xr:uid="{00000000-0002-0000-0000-000012000000}"/>
    <dataValidation allowBlank="1" showInputMessage="1" showErrorMessage="1" prompt="As caixas de seleção para marcar as tarefas concluídas estão nesta coluna. Todos os itens em Anotações/Tarefas pendentes têm uma caixa de seleção na 2ª linha. Por exemplo, a Anotação nas células M3 até M5 tem uma caixa de seleção na célula L4." sqref="L2" xr:uid="{00000000-0002-0000-0000-000013000000}"/>
    <dataValidation allowBlank="1" showInputMessage="1" showErrorMessage="1" prompt="Defina o ano na célula à direita." sqref="B13" xr:uid="{00000000-0002-0000-0000-000014000000}"/>
    <dataValidation allowBlank="1" showInputMessage="1" showErrorMessage="1" prompt="Selecione o mês na célula à direita." sqref="B15" xr:uid="{00000000-0002-0000-0000-000015000000}"/>
    <dataValidation allowBlank="1" showInputMessage="1" showErrorMessage="1" prompt="Defina o dia na célula à direita." sqref="B17" xr:uid="{00000000-0002-0000-0000-000016000000}"/>
  </dataValidations>
  <hyperlinks>
    <hyperlink ref="B21" location="'Intervalos de Tempo'!A1" tooltip="Selecione para editar intervalos de tempo" display="Select to edit time intervals" xr:uid="{00000000-0004-0000-0000-000000000000}"/>
    <hyperlink ref="B23" location="'Agendados de Eventos'!A1" tooltip="Selecione para adicionar um novo evento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>
      <selection activeCell="B2" sqref="B2:C5"/>
    </sheetView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32.85546875" hidden="1" customWidth="1"/>
    <col min="9" max="9" width="2.7109375" customWidth="1"/>
    <col min="10" max="10" width="9.140625" customWidth="1"/>
  </cols>
  <sheetData>
    <row r="1" spans="2:8" s="7" customFormat="1" ht="39.950000000000003" customHeight="1" x14ac:dyDescent="0.25">
      <c r="B1" s="13" t="s">
        <v>15</v>
      </c>
      <c r="C1"/>
      <c r="E1" s="8"/>
      <c r="F1" s="13"/>
    </row>
    <row r="2" spans="2:8" s="7" customFormat="1" ht="27.95" customHeight="1" x14ac:dyDescent="0.25">
      <c r="B2" s="48">
        <f ca="1">DAY(ValdaData)</f>
        <v>12</v>
      </c>
      <c r="C2" s="48"/>
      <c r="E2" s="21" t="s">
        <v>17</v>
      </c>
      <c r="F2" s="21" t="s">
        <v>18</v>
      </c>
      <c r="G2" s="21" t="s">
        <v>19</v>
      </c>
      <c r="H2" s="6" t="s">
        <v>30</v>
      </c>
    </row>
    <row r="3" spans="2:8" s="7" customFormat="1" ht="15" customHeight="1" x14ac:dyDescent="0.25">
      <c r="B3" s="48"/>
      <c r="C3" s="48"/>
      <c r="E3" s="15">
        <f ca="1">TODAY()</f>
        <v>43811</v>
      </c>
      <c r="F3" s="14">
        <v>0.25</v>
      </c>
      <c r="G3" s="16" t="s">
        <v>20</v>
      </c>
      <c r="H3" s="4" t="str">
        <f ca="1">AgendadorDeEventos[[#This Row],[DATA]]&amp;"|"&amp;COUNTIF($E$3:E3,E3)</f>
        <v>43811|1</v>
      </c>
    </row>
    <row r="4" spans="2:8" s="7" customFormat="1" ht="15" customHeight="1" x14ac:dyDescent="0.25">
      <c r="B4" s="48"/>
      <c r="C4" s="48"/>
      <c r="E4" s="15">
        <f t="shared" ref="E4:E13" ca="1" si="0">TODAY()</f>
        <v>43811</v>
      </c>
      <c r="F4" s="14">
        <v>0.27083333333333331</v>
      </c>
      <c r="G4" s="16" t="s">
        <v>21</v>
      </c>
      <c r="H4" s="4" t="str">
        <f ca="1">AgendadorDeEventos[[#This Row],[DATA]]&amp;"|"&amp;COUNTIF($E$3:E4,E4)</f>
        <v>43811|2</v>
      </c>
    </row>
    <row r="5" spans="2:8" s="7" customFormat="1" ht="15" customHeight="1" x14ac:dyDescent="0.25">
      <c r="B5" s="48"/>
      <c r="C5" s="48"/>
      <c r="E5" s="15">
        <f t="shared" ca="1" si="0"/>
        <v>43811</v>
      </c>
      <c r="F5" s="14">
        <v>0.3125</v>
      </c>
      <c r="G5" s="16" t="s">
        <v>22</v>
      </c>
      <c r="H5" s="4" t="str">
        <f ca="1">AgendadorDeEventos[[#This Row],[DATA]]&amp;"|"&amp;COUNTIF($E$3:E5,E5)</f>
        <v>43811|3</v>
      </c>
    </row>
    <row r="6" spans="2:8" s="7" customFormat="1" ht="15" customHeight="1" x14ac:dyDescent="0.25">
      <c r="B6" s="47" t="str">
        <f ca="1">TEXT(ValdaData,"dddd")</f>
        <v>quinta-feira</v>
      </c>
      <c r="C6" s="47"/>
      <c r="E6" s="15">
        <f t="shared" ca="1" si="0"/>
        <v>43811</v>
      </c>
      <c r="F6" s="14">
        <v>0.33333333333333298</v>
      </c>
      <c r="G6" s="16" t="s">
        <v>23</v>
      </c>
      <c r="H6" s="4" t="str">
        <f ca="1">AgendadorDeEventos[[#This Row],[DATA]]&amp;"|"&amp;COUNTIF($E$3:E6,E6)</f>
        <v>43811|4</v>
      </c>
    </row>
    <row r="7" spans="2:8" s="7" customFormat="1" ht="15" customHeight="1" x14ac:dyDescent="0.25">
      <c r="B7" s="47"/>
      <c r="C7" s="47"/>
      <c r="E7" s="15">
        <f t="shared" ca="1" si="0"/>
        <v>43811</v>
      </c>
      <c r="F7" s="14">
        <v>0.41666666666666669</v>
      </c>
      <c r="G7" s="16" t="s">
        <v>9</v>
      </c>
      <c r="H7" s="4" t="str">
        <f ca="1">AgendadorDeEventos[[#This Row],[DATA]]&amp;"|"&amp;COUNTIF($E$3:E7,E7)</f>
        <v>43811|5</v>
      </c>
    </row>
    <row r="8" spans="2:8" s="7" customFormat="1" ht="15.75" customHeight="1" thickBot="1" x14ac:dyDescent="0.3">
      <c r="B8" s="46" t="str">
        <f ca="1">ValdaData</f>
        <v>12-DEZ-19</v>
      </c>
      <c r="C8" s="46"/>
      <c r="E8" s="15">
        <f t="shared" ca="1" si="0"/>
        <v>43811</v>
      </c>
      <c r="F8" s="14">
        <v>0.5</v>
      </c>
      <c r="G8" s="16" t="s">
        <v>24</v>
      </c>
      <c r="H8" s="4" t="str">
        <f ca="1">AgendadorDeEventos[[#This Row],[DATA]]&amp;"|"&amp;COUNTIF($E$3:E8,E8)</f>
        <v>43811|6</v>
      </c>
    </row>
    <row r="9" spans="2:8" s="7" customFormat="1" ht="15" customHeight="1" thickTop="1" x14ac:dyDescent="0.25">
      <c r="B9" s="17"/>
      <c r="C9" s="17"/>
      <c r="E9" s="15">
        <f t="shared" ca="1" si="0"/>
        <v>43811</v>
      </c>
      <c r="F9" s="14">
        <v>0.54166666666666596</v>
      </c>
      <c r="G9" s="16" t="s">
        <v>25</v>
      </c>
      <c r="H9" s="4" t="str">
        <f ca="1">AgendadorDeEventos[[#This Row],[DATA]]&amp;"|"&amp;COUNTIF($E$3:E9,E9)</f>
        <v>43811|7</v>
      </c>
    </row>
    <row r="10" spans="2:8" s="7" customFormat="1" ht="15" customHeight="1" x14ac:dyDescent="0.25">
      <c r="B10" s="17" t="s">
        <v>6</v>
      </c>
      <c r="C10" s="17"/>
      <c r="E10" s="15">
        <f t="shared" ca="1" si="0"/>
        <v>43811</v>
      </c>
      <c r="F10" s="14">
        <v>0.5625</v>
      </c>
      <c r="G10" s="16" t="s">
        <v>26</v>
      </c>
      <c r="H10" s="4" t="str">
        <f ca="1">AgendadorDeEventos[[#This Row],[DATA]]&amp;"|"&amp;COUNTIF($E$3:E10,E10)</f>
        <v>43811|8</v>
      </c>
    </row>
    <row r="11" spans="2:8" s="7" customFormat="1" ht="15" customHeight="1" x14ac:dyDescent="0.25">
      <c r="B11" s="17"/>
      <c r="C11" s="17"/>
      <c r="E11" s="15">
        <f t="shared" ca="1" si="0"/>
        <v>43811</v>
      </c>
      <c r="F11" s="14">
        <v>0.625</v>
      </c>
      <c r="G11" s="16" t="s">
        <v>9</v>
      </c>
      <c r="H11" s="4" t="str">
        <f ca="1">AgendadorDeEventos[[#This Row],[DATA]]&amp;"|"&amp;COUNTIF($E$3:E11,E11)</f>
        <v>43811|9</v>
      </c>
    </row>
    <row r="12" spans="2:8" s="7" customFormat="1" ht="15" customHeight="1" x14ac:dyDescent="0.25">
      <c r="B12" s="17" t="s">
        <v>16</v>
      </c>
      <c r="C12" s="17"/>
      <c r="E12" s="15">
        <f t="shared" ca="1" si="0"/>
        <v>43811</v>
      </c>
      <c r="F12" s="14">
        <v>0.70833333333333304</v>
      </c>
      <c r="G12" s="16" t="s">
        <v>27</v>
      </c>
      <c r="H12" s="4" t="str">
        <f ca="1">AgendadorDeEventos[[#This Row],[DATA]]&amp;"|"&amp;COUNTIF($E$3:E12,E12)</f>
        <v>43811|10</v>
      </c>
    </row>
    <row r="13" spans="2:8" s="7" customFormat="1" ht="15.75" x14ac:dyDescent="0.25">
      <c r="B13" s="17"/>
      <c r="C13" s="17"/>
      <c r="E13" s="15">
        <f t="shared" ca="1" si="0"/>
        <v>43811</v>
      </c>
      <c r="F13" s="14">
        <v>0.75</v>
      </c>
      <c r="G13" s="16" t="s">
        <v>28</v>
      </c>
      <c r="H13" s="4" t="str">
        <f ca="1">AgendadorDeEventos[[#This Row],[DATA]]&amp;"|"&amp;COUNTIF($E$3:E13,E13)</f>
        <v>43811|11</v>
      </c>
    </row>
    <row r="14" spans="2:8" s="7" customFormat="1" x14ac:dyDescent="0.25">
      <c r="B14"/>
      <c r="C14"/>
      <c r="E14" s="15">
        <f ca="1">TODAY()+1</f>
        <v>43812</v>
      </c>
      <c r="F14" s="14">
        <v>0.27083333333333331</v>
      </c>
      <c r="G14" s="16" t="s">
        <v>29</v>
      </c>
      <c r="H14" s="4" t="str">
        <f ca="1">AgendadorDeEventos[[#This Row],[DATA]]&amp;"|"&amp;COUNTIF($E$3:E14,E14)</f>
        <v>43812|1</v>
      </c>
    </row>
    <row r="15" spans="2:8" s="7" customFormat="1" x14ac:dyDescent="0.25">
      <c r="B15"/>
      <c r="C15"/>
      <c r="E15" s="15">
        <f ca="1">TODAY()+1</f>
        <v>43812</v>
      </c>
      <c r="F15" s="14">
        <v>0.3125</v>
      </c>
      <c r="G15" s="16" t="s">
        <v>22</v>
      </c>
      <c r="H15" s="4" t="str">
        <f ca="1">AgendadorDeEventos[[#This Row],[DATA]]&amp;"|"&amp;COUNTIF($E$3:E15,E15)</f>
        <v>43812|2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Selecione uma hora válida para esse agendador de eventos. Selecione CANCELAR e pressione ALT + SETA PARA BAIXO e ENTER para selecionar algo na lista." sqref="F3:F15" xr:uid="{00000000-0002-0000-0100-000000000000}">
      <formula1>ListadeHoras</formula1>
    </dataValidation>
    <dataValidation allowBlank="1" showInputMessage="1" showErrorMessage="1" prompt="Insira a data do evento nesta coluna." sqref="E2" xr:uid="{00000000-0002-0000-0100-000001000000}"/>
    <dataValidation allowBlank="1" showInputMessage="1" showErrorMessage="1" prompt="Insira a hora do evento nesta coluna. Pressione ALT + SETA PARA BAIXO para abrir a lista suspensa e pressione ENTER para selecionar a hora." sqref="F2" xr:uid="{00000000-0002-0000-0100-000002000000}"/>
    <dataValidation allowBlank="1" showInputMessage="1" showErrorMessage="1" prompt="Insira a descrição do evento nesta coluna." sqref="G2" xr:uid="{00000000-0002-0000-0100-000003000000}"/>
    <dataValidation allowBlank="1" showInputMessage="1" showErrorMessage="1" prompt="Adicione eventos na tabela do Agendador. As horas na coluna F são definidas na planilha Intervalos de Tempo." sqref="A1" xr:uid="{00000000-0002-0000-0100-000004000000}"/>
    <dataValidation allowBlank="1" showInputMessage="1" showErrorMessage="1" prompt="Link de navegação para a planilha Intervalos de Tempo" sqref="B10" xr:uid="{00000000-0002-0000-0100-000005000000}"/>
    <dataValidation allowBlank="1" showInputMessage="1" showErrorMessage="1" prompt="Link de navegação para a planilha Agenda Diária" sqref="B12" xr:uid="{00000000-0002-0000-0100-000006000000}"/>
    <dataValidation allowBlank="1" showInputMessage="1" showErrorMessage="1" prompt="Insira a data, a hora e a descrição do evento na tabela Agendador de Eventos. Os links de navegação para as planilhas Intervalos de Tempo e Agenda Diária estão nas células B10 e B12." sqref="B1" xr:uid="{00000000-0002-0000-0100-000007000000}"/>
    <dataValidation allowBlank="1" showInputMessage="1" showErrorMessage="1" prompt="A data é atualizada automaticamente conforme definido na Agenda Diária." sqref="B2 B8" xr:uid="{00000000-0002-0000-0100-000008000000}"/>
    <dataValidation allowBlank="1" showInputMessage="1" showErrorMessage="1" prompt="O dia é determinado automaticamente com base nas datas definidas na Agenda Diária." sqref="B6" xr:uid="{00000000-0002-0000-0100-000009000000}"/>
  </dataValidations>
  <hyperlinks>
    <hyperlink ref="B10" location="'Intervalos de Tempo'!A1" tooltip="Selecione para editar intervalos de tempo" display="Select to edit time intervals" xr:uid="{00000000-0004-0000-0100-000000000000}"/>
    <hyperlink ref="B12" location="'Cronograma diário'!A1" tooltip="Selecione para exibir a Agenda Diária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>
      <selection activeCell="I11" sqref="I11"/>
    </sheetView>
  </sheetViews>
  <sheetFormatPr defaultRowHeight="18.75" customHeight="1" x14ac:dyDescent="0.25"/>
  <cols>
    <col min="1" max="1" width="2.7109375" customWidth="1"/>
    <col min="2" max="3" width="20.7109375" customWidth="1"/>
    <col min="4" max="4" width="2.7109375" customWidth="1"/>
    <col min="5" max="5" width="16.42578125" customWidth="1"/>
  </cols>
  <sheetData>
    <row r="1" spans="2:5" ht="39.950000000000003" customHeight="1" x14ac:dyDescent="0.25">
      <c r="B1" s="23" t="s">
        <v>31</v>
      </c>
    </row>
    <row r="2" spans="2:5" ht="27.95" customHeight="1" x14ac:dyDescent="0.25">
      <c r="B2" s="44" t="s">
        <v>32</v>
      </c>
      <c r="C2" s="44"/>
      <c r="E2" s="21" t="s">
        <v>10</v>
      </c>
    </row>
    <row r="3" spans="2:5" ht="18.75" customHeight="1" x14ac:dyDescent="0.25">
      <c r="E3" s="14">
        <f>Hora_de_início</f>
        <v>0.25</v>
      </c>
    </row>
    <row r="4" spans="2:5" ht="18.75" customHeight="1" x14ac:dyDescent="0.25">
      <c r="B4" s="19" t="s">
        <v>33</v>
      </c>
      <c r="C4" s="35">
        <v>0.25</v>
      </c>
      <c r="E4" s="22">
        <f t="shared" ref="E4:E35" si="0">IFERROR(IF($E3+Incremento&gt;HoradeTérmino,"",$E3+Incremento),"")</f>
        <v>0.26041666666666669</v>
      </c>
    </row>
    <row r="5" spans="2:5" ht="18.75" customHeight="1" x14ac:dyDescent="0.25">
      <c r="E5" s="22">
        <f t="shared" si="0"/>
        <v>0.27083333333333337</v>
      </c>
    </row>
    <row r="6" spans="2:5" ht="18.75" customHeight="1" x14ac:dyDescent="0.25">
      <c r="B6" s="19" t="s">
        <v>9</v>
      </c>
      <c r="C6" s="35" t="s">
        <v>35</v>
      </c>
      <c r="E6" s="22">
        <f t="shared" si="0"/>
        <v>0.28125000000000006</v>
      </c>
    </row>
    <row r="7" spans="2:5" ht="18.75" customHeight="1" x14ac:dyDescent="0.25">
      <c r="E7" s="22">
        <f t="shared" si="0"/>
        <v>0.29166666666666674</v>
      </c>
    </row>
    <row r="8" spans="2:5" ht="18.75" customHeight="1" x14ac:dyDescent="0.25">
      <c r="B8" s="19" t="s">
        <v>34</v>
      </c>
      <c r="C8" s="35">
        <v>0.875</v>
      </c>
      <c r="E8" s="22">
        <f t="shared" si="0"/>
        <v>0.30208333333333343</v>
      </c>
    </row>
    <row r="9" spans="2:5" ht="18.75" customHeight="1" x14ac:dyDescent="0.25">
      <c r="E9" s="22">
        <f t="shared" si="0"/>
        <v>0.31250000000000011</v>
      </c>
    </row>
    <row r="10" spans="2:5" ht="18.75" customHeight="1" x14ac:dyDescent="0.25">
      <c r="B10" s="44" t="s">
        <v>1</v>
      </c>
      <c r="C10" s="44"/>
      <c r="E10" s="22">
        <f t="shared" si="0"/>
        <v>0.3229166666666668</v>
      </c>
    </row>
    <row r="11" spans="2:5" ht="18.75" customHeight="1" x14ac:dyDescent="0.25">
      <c r="E11" s="22">
        <f t="shared" si="0"/>
        <v>0.33333333333333348</v>
      </c>
    </row>
    <row r="12" spans="2:5" ht="18.75" customHeight="1" x14ac:dyDescent="0.25">
      <c r="B12" s="27" t="s">
        <v>16</v>
      </c>
      <c r="E12" s="22">
        <f t="shared" si="0"/>
        <v>0.34375000000000017</v>
      </c>
    </row>
    <row r="13" spans="2:5" ht="18.75" customHeight="1" x14ac:dyDescent="0.25">
      <c r="E13" s="22">
        <f t="shared" si="0"/>
        <v>0.35416666666666685</v>
      </c>
    </row>
    <row r="14" spans="2:5" ht="18.75" customHeight="1" x14ac:dyDescent="0.25">
      <c r="B14" s="27" t="s">
        <v>7</v>
      </c>
      <c r="E14" s="22">
        <f t="shared" si="0"/>
        <v>0.36458333333333354</v>
      </c>
    </row>
    <row r="15" spans="2:5" ht="18.75" customHeight="1" x14ac:dyDescent="0.25">
      <c r="E15" s="22">
        <f t="shared" si="0"/>
        <v>0.37500000000000022</v>
      </c>
    </row>
    <row r="16" spans="2:5" ht="18.75" customHeight="1" x14ac:dyDescent="0.25">
      <c r="E16" s="22">
        <f t="shared" si="0"/>
        <v>0.38541666666666691</v>
      </c>
    </row>
    <row r="17" spans="5:5" ht="18.75" customHeight="1" x14ac:dyDescent="0.25">
      <c r="E17" s="22">
        <f t="shared" si="0"/>
        <v>0.39583333333333359</v>
      </c>
    </row>
    <row r="18" spans="5:5" ht="18.75" customHeight="1" x14ac:dyDescent="0.25">
      <c r="E18" s="22">
        <f t="shared" si="0"/>
        <v>0.40625000000000028</v>
      </c>
    </row>
    <row r="19" spans="5:5" ht="18.75" customHeight="1" x14ac:dyDescent="0.25">
      <c r="E19" s="22">
        <f t="shared" si="0"/>
        <v>0.41666666666666696</v>
      </c>
    </row>
    <row r="20" spans="5:5" ht="18.75" customHeight="1" x14ac:dyDescent="0.25">
      <c r="E20" s="22">
        <f t="shared" si="0"/>
        <v>0.42708333333333365</v>
      </c>
    </row>
    <row r="21" spans="5:5" ht="18.75" customHeight="1" x14ac:dyDescent="0.25">
      <c r="E21" s="22">
        <f t="shared" si="0"/>
        <v>0.43750000000000033</v>
      </c>
    </row>
    <row r="22" spans="5:5" ht="18.75" customHeight="1" x14ac:dyDescent="0.25">
      <c r="E22" s="22">
        <f t="shared" si="0"/>
        <v>0.44791666666666702</v>
      </c>
    </row>
    <row r="23" spans="5:5" ht="18.75" customHeight="1" x14ac:dyDescent="0.25">
      <c r="E23" s="22">
        <f t="shared" si="0"/>
        <v>0.4583333333333337</v>
      </c>
    </row>
    <row r="24" spans="5:5" ht="18.75" customHeight="1" x14ac:dyDescent="0.25">
      <c r="E24" s="22">
        <f t="shared" si="0"/>
        <v>0.46875000000000039</v>
      </c>
    </row>
    <row r="25" spans="5:5" ht="18.75" customHeight="1" x14ac:dyDescent="0.25">
      <c r="E25" s="22">
        <f t="shared" si="0"/>
        <v>0.47916666666666707</v>
      </c>
    </row>
    <row r="26" spans="5:5" ht="18.75" customHeight="1" x14ac:dyDescent="0.25">
      <c r="E26" s="22">
        <f t="shared" si="0"/>
        <v>0.48958333333333376</v>
      </c>
    </row>
    <row r="27" spans="5:5" ht="18.75" customHeight="1" x14ac:dyDescent="0.25">
      <c r="E27" s="22">
        <f t="shared" si="0"/>
        <v>0.50000000000000044</v>
      </c>
    </row>
    <row r="28" spans="5:5" ht="18.75" customHeight="1" x14ac:dyDescent="0.25">
      <c r="E28" s="22">
        <f t="shared" si="0"/>
        <v>0.51041666666666707</v>
      </c>
    </row>
    <row r="29" spans="5:5" ht="18.75" customHeight="1" x14ac:dyDescent="0.25">
      <c r="E29" s="22">
        <f t="shared" si="0"/>
        <v>0.5208333333333337</v>
      </c>
    </row>
    <row r="30" spans="5:5" ht="18.75" customHeight="1" x14ac:dyDescent="0.25">
      <c r="E30" s="22">
        <f t="shared" si="0"/>
        <v>0.53125000000000033</v>
      </c>
    </row>
    <row r="31" spans="5:5" ht="18.75" customHeight="1" x14ac:dyDescent="0.25">
      <c r="E31" s="22">
        <f t="shared" si="0"/>
        <v>0.54166666666666696</v>
      </c>
    </row>
    <row r="32" spans="5:5" ht="18.75" customHeight="1" x14ac:dyDescent="0.25">
      <c r="E32" s="22">
        <f t="shared" si="0"/>
        <v>0.55208333333333359</v>
      </c>
    </row>
    <row r="33" spans="5:5" ht="18.75" customHeight="1" x14ac:dyDescent="0.25">
      <c r="E33" s="22">
        <f t="shared" si="0"/>
        <v>0.56250000000000022</v>
      </c>
    </row>
    <row r="34" spans="5:5" ht="18.75" customHeight="1" x14ac:dyDescent="0.25">
      <c r="E34" s="22">
        <f t="shared" si="0"/>
        <v>0.57291666666666685</v>
      </c>
    </row>
    <row r="35" spans="5:5" ht="18.75" customHeight="1" x14ac:dyDescent="0.25">
      <c r="E35" s="22">
        <f t="shared" si="0"/>
        <v>0.58333333333333348</v>
      </c>
    </row>
    <row r="36" spans="5:5" ht="18.75" customHeight="1" x14ac:dyDescent="0.25">
      <c r="E36" s="22">
        <f t="shared" ref="E36:E67" si="1">IFERROR(IF($E35+Incremento&gt;HoradeTérmino,"",$E35+Incremento),"")</f>
        <v>0.59375000000000011</v>
      </c>
    </row>
    <row r="37" spans="5:5" ht="18.75" customHeight="1" x14ac:dyDescent="0.25">
      <c r="E37" s="22">
        <f t="shared" si="1"/>
        <v>0.60416666666666674</v>
      </c>
    </row>
    <row r="38" spans="5:5" ht="18.75" customHeight="1" x14ac:dyDescent="0.25">
      <c r="E38" s="22">
        <f t="shared" si="1"/>
        <v>0.61458333333333337</v>
      </c>
    </row>
    <row r="39" spans="5:5" ht="18.75" customHeight="1" x14ac:dyDescent="0.25">
      <c r="E39" s="22">
        <f t="shared" si="1"/>
        <v>0.625</v>
      </c>
    </row>
    <row r="40" spans="5:5" ht="18.75" customHeight="1" x14ac:dyDescent="0.25">
      <c r="E40" s="22">
        <f t="shared" si="1"/>
        <v>0.63541666666666663</v>
      </c>
    </row>
    <row r="41" spans="5:5" ht="18.75" customHeight="1" x14ac:dyDescent="0.25">
      <c r="E41" s="22">
        <f t="shared" si="1"/>
        <v>0.64583333333333326</v>
      </c>
    </row>
    <row r="42" spans="5:5" ht="18.75" customHeight="1" x14ac:dyDescent="0.25">
      <c r="E42" s="22">
        <f t="shared" si="1"/>
        <v>0.65624999999999989</v>
      </c>
    </row>
    <row r="43" spans="5:5" ht="18.75" customHeight="1" x14ac:dyDescent="0.25">
      <c r="E43" s="22">
        <f t="shared" si="1"/>
        <v>0.66666666666666652</v>
      </c>
    </row>
    <row r="44" spans="5:5" ht="18.75" customHeight="1" x14ac:dyDescent="0.25">
      <c r="E44" s="22">
        <f t="shared" si="1"/>
        <v>0.67708333333333315</v>
      </c>
    </row>
    <row r="45" spans="5:5" ht="18.75" customHeight="1" x14ac:dyDescent="0.25">
      <c r="E45" s="22">
        <f t="shared" si="1"/>
        <v>0.68749999999999978</v>
      </c>
    </row>
    <row r="46" spans="5:5" ht="18.75" customHeight="1" x14ac:dyDescent="0.25">
      <c r="E46" s="22">
        <f t="shared" si="1"/>
        <v>0.69791666666666641</v>
      </c>
    </row>
    <row r="47" spans="5:5" ht="18.75" customHeight="1" x14ac:dyDescent="0.25">
      <c r="E47" s="22">
        <f t="shared" si="1"/>
        <v>0.70833333333333304</v>
      </c>
    </row>
    <row r="48" spans="5:5" ht="18.75" customHeight="1" x14ac:dyDescent="0.25">
      <c r="E48" s="22">
        <f t="shared" si="1"/>
        <v>0.71874999999999967</v>
      </c>
    </row>
    <row r="49" spans="5:5" ht="18.75" customHeight="1" x14ac:dyDescent="0.25">
      <c r="E49" s="22">
        <f t="shared" si="1"/>
        <v>0.7291666666666663</v>
      </c>
    </row>
    <row r="50" spans="5:5" ht="18.75" customHeight="1" x14ac:dyDescent="0.25">
      <c r="E50" s="22">
        <f t="shared" si="1"/>
        <v>0.73958333333333293</v>
      </c>
    </row>
    <row r="51" spans="5:5" ht="18.75" customHeight="1" x14ac:dyDescent="0.25">
      <c r="E51" s="22">
        <f t="shared" si="1"/>
        <v>0.74999999999999956</v>
      </c>
    </row>
    <row r="52" spans="5:5" ht="18.75" customHeight="1" x14ac:dyDescent="0.25">
      <c r="E52" s="22">
        <f t="shared" si="1"/>
        <v>0.76041666666666619</v>
      </c>
    </row>
    <row r="53" spans="5:5" ht="18.75" customHeight="1" x14ac:dyDescent="0.25">
      <c r="E53" s="22">
        <f t="shared" si="1"/>
        <v>0.77083333333333282</v>
      </c>
    </row>
    <row r="54" spans="5:5" ht="18.75" customHeight="1" x14ac:dyDescent="0.25">
      <c r="E54" s="22">
        <f t="shared" si="1"/>
        <v>0.78124999999999944</v>
      </c>
    </row>
    <row r="55" spans="5:5" ht="18.75" customHeight="1" x14ac:dyDescent="0.25">
      <c r="E55" s="22">
        <f t="shared" si="1"/>
        <v>0.79166666666666607</v>
      </c>
    </row>
    <row r="56" spans="5:5" ht="18.75" customHeight="1" x14ac:dyDescent="0.25">
      <c r="E56" s="22">
        <f t="shared" si="1"/>
        <v>0.8020833333333327</v>
      </c>
    </row>
    <row r="57" spans="5:5" ht="18.75" customHeight="1" x14ac:dyDescent="0.25">
      <c r="E57" s="22">
        <f t="shared" si="1"/>
        <v>0.81249999999999933</v>
      </c>
    </row>
    <row r="58" spans="5:5" ht="18.75" customHeight="1" x14ac:dyDescent="0.25">
      <c r="E58" s="22">
        <f t="shared" si="1"/>
        <v>0.82291666666666596</v>
      </c>
    </row>
    <row r="59" spans="5:5" ht="18.75" customHeight="1" x14ac:dyDescent="0.25">
      <c r="E59" s="22">
        <f t="shared" si="1"/>
        <v>0.83333333333333259</v>
      </c>
    </row>
    <row r="60" spans="5:5" ht="18.75" customHeight="1" x14ac:dyDescent="0.25">
      <c r="E60" s="22">
        <f t="shared" si="1"/>
        <v>0.84374999999999922</v>
      </c>
    </row>
    <row r="61" spans="5:5" ht="18.75" customHeight="1" x14ac:dyDescent="0.25">
      <c r="E61" s="22">
        <f t="shared" si="1"/>
        <v>0.85416666666666585</v>
      </c>
    </row>
    <row r="62" spans="5:5" ht="18.75" customHeight="1" x14ac:dyDescent="0.25">
      <c r="E62" s="22">
        <f t="shared" si="1"/>
        <v>0.86458333333333248</v>
      </c>
    </row>
    <row r="63" spans="5:5" ht="18.75" customHeight="1" x14ac:dyDescent="0.25">
      <c r="E63" s="22">
        <f t="shared" si="1"/>
        <v>0.87499999999999911</v>
      </c>
    </row>
    <row r="64" spans="5:5" ht="18.75" customHeight="1" x14ac:dyDescent="0.25">
      <c r="E64" s="22" t="str">
        <f t="shared" si="1"/>
        <v/>
      </c>
    </row>
    <row r="65" spans="5:5" ht="18.75" customHeight="1" x14ac:dyDescent="0.25">
      <c r="E65" s="22" t="str">
        <f t="shared" si="1"/>
        <v/>
      </c>
    </row>
    <row r="66" spans="5:5" ht="18.75" customHeight="1" x14ac:dyDescent="0.25">
      <c r="E66" s="22" t="str">
        <f t="shared" si="1"/>
        <v/>
      </c>
    </row>
    <row r="67" spans="5:5" ht="18.75" customHeight="1" x14ac:dyDescent="0.25">
      <c r="E67" s="22" t="str">
        <f t="shared" si="1"/>
        <v/>
      </c>
    </row>
    <row r="68" spans="5:5" ht="18.75" customHeight="1" x14ac:dyDescent="0.25">
      <c r="E68" s="22" t="str">
        <f t="shared" ref="E68:E75" si="2">IFERROR(IF($E67+Incremento&gt;HoradeTérmino,"",$E67+Incremento),"")</f>
        <v/>
      </c>
    </row>
    <row r="69" spans="5:5" ht="18.75" customHeight="1" x14ac:dyDescent="0.25">
      <c r="E69" s="22" t="str">
        <f t="shared" si="2"/>
        <v/>
      </c>
    </row>
    <row r="70" spans="5:5" ht="18.75" customHeight="1" x14ac:dyDescent="0.25">
      <c r="E70" s="22" t="str">
        <f t="shared" si="2"/>
        <v/>
      </c>
    </row>
    <row r="71" spans="5:5" ht="18.75" customHeight="1" x14ac:dyDescent="0.25">
      <c r="E71" s="22" t="str">
        <f t="shared" si="2"/>
        <v/>
      </c>
    </row>
    <row r="72" spans="5:5" ht="18.75" customHeight="1" x14ac:dyDescent="0.25">
      <c r="E72" s="22" t="str">
        <f t="shared" si="2"/>
        <v/>
      </c>
    </row>
    <row r="73" spans="5:5" ht="18.75" customHeight="1" x14ac:dyDescent="0.25">
      <c r="E73" s="22" t="str">
        <f t="shared" si="2"/>
        <v/>
      </c>
    </row>
    <row r="74" spans="5:5" ht="18.75" customHeight="1" x14ac:dyDescent="0.25">
      <c r="E74" s="22" t="str">
        <f t="shared" si="2"/>
        <v/>
      </c>
    </row>
    <row r="75" spans="5:5" ht="18.75" customHeight="1" x14ac:dyDescent="0.25">
      <c r="E75" s="22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$E3&gt;HoradeTérmino</formula>
    </cfRule>
    <cfRule type="expression" dxfId="0" priority="2">
      <formula>$E3=HoradeTérmino</formula>
    </cfRule>
  </conditionalFormatting>
  <dataValidations count="14">
    <dataValidation allowBlank="1" showInputMessage="1" showErrorMessage="1" prompt="Defina intervalos de tempo nesta planilha. As horas na coluna E atualizarão a agenda na coluna E na planilha Agenda Diária e as opções de hora na coluna F na planilha Agendador de Eventos." sqref="A1" xr:uid="{00000000-0002-0000-0200-000000000000}"/>
    <dataValidation allowBlank="1" showInputMessage="1" showErrorMessage="1" prompt="Insira uma hora de início nesta célula.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Selecione um intervalo da lista. Pressione ALT + SETA PARA BAIXO para abrir a lista e pressione ENTER para selecionar um intervalo." sqref="C6" xr:uid="{00000000-0002-0000-0200-000002000000}">
      <formula1>"15 MIN, 30 MIN, 45 MIN, 60 MIN"</formula1>
    </dataValidation>
    <dataValidation errorStyle="warning" allowBlank="1" showInputMessage="1" showErrorMessage="1" prompt="Insira uma hora de término da agenda nesta célula." sqref="C8" xr:uid="{00000000-0002-0000-0200-000003000000}"/>
    <dataValidation allowBlank="1" showInputMessage="1" showErrorMessage="1" prompt="Para configurar sua agenda, atualize a hora de início, defina um intervalo de incremento e uma hora de término. A tabela Hora na coluna E será atualizada automaticamente." sqref="B2 C2" xr:uid="{00000000-0002-0000-0200-000004000000}"/>
    <dataValidation allowBlank="1" showInputMessage="1" showErrorMessage="1" prompt="Modifique a tabela Hora nesta planilha, para atualizar a agenda na planilha Agenda Diária. Insira a hora de início em C4, o intervalo de tempo em C6 e a hora de término em C8." sqref="B1" xr:uid="{00000000-0002-0000-0200-000005000000}"/>
    <dataValidation allowBlank="1" showInputMessage="1" showErrorMessage="1" prompt="A tabela Hora é atualizada automaticamente com base na hora de início, no intervalo e na hora de término inseridos nas células C4 a C8 nesta planilha." sqref="E2" xr:uid="{00000000-0002-0000-0200-000006000000}"/>
    <dataValidation allowBlank="1" showInputMessage="1" showErrorMessage="1" prompt="Defina a hora de início na célula à direita." sqref="B4" xr:uid="{00000000-0002-0000-0200-000007000000}"/>
    <dataValidation allowBlank="1" showInputMessage="1" showErrorMessage="1" prompt="Defina o intervalo de tempo na célula à direita." sqref="B6" xr:uid="{00000000-0002-0000-0200-000008000000}"/>
    <dataValidation allowBlank="1" showInputMessage="1" showErrorMessage="1" prompt="Defina a hora de término na célula à direita." sqref="B8" xr:uid="{00000000-0002-0000-0200-000009000000}"/>
    <dataValidation allowBlank="1" showInputMessage="1" showErrorMessage="1" prompt="Exiba a Agenda Diária e adicione Eventos selecionando as células abaixo." sqref="B10:C10" xr:uid="{00000000-0002-0000-0200-00000A000000}"/>
    <dataValidation allowBlank="1" showInputMessage="1" showErrorMessage="1" prompt="Link de navegação da planilha Agendador de Eventos para adicionar um evento." sqref="B14" xr:uid="{00000000-0002-0000-0200-00000B000000}"/>
    <dataValidation allowBlank="1" showInputMessage="1" showErrorMessage="1" prompt="Link de navegação para a Agenda Diária" sqref="B12" xr:uid="{00000000-0002-0000-0200-00000C000000}"/>
    <dataValidation allowBlank="1" showErrorMessage="1" sqref="C3" xr:uid="{00000000-0002-0000-0200-00000D000000}"/>
  </dataValidations>
  <hyperlinks>
    <hyperlink ref="B12" location="'Cronograma diário'!A1" tooltip="Selecione para exibir a Agenda Diária" display="Select to View Daily Schedule" xr:uid="{00000000-0004-0000-0200-000000000000}"/>
    <hyperlink ref="B14" location="'Agendados de Eventos'!A1" tooltip="Selecione para adicionar um novo evento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11</vt:i4>
      </vt:variant>
    </vt:vector>
  </HeadingPairs>
  <TitlesOfParts>
    <vt:vector size="14" baseType="lpstr">
      <vt:lpstr>Cronograma diário</vt:lpstr>
      <vt:lpstr>Agendados de Eventos</vt:lpstr>
      <vt:lpstr>Intervalos de Tempo</vt:lpstr>
      <vt:lpstr>Ano</vt:lpstr>
      <vt:lpstr>DestaqueDaAgenda</vt:lpstr>
      <vt:lpstr>Hora_de_início</vt:lpstr>
      <vt:lpstr>HoradeTérmino</vt:lpstr>
      <vt:lpstr>ListadeHoras</vt:lpstr>
      <vt:lpstr>NomeMês</vt:lpstr>
      <vt:lpstr>TextoMinuto</vt:lpstr>
      <vt:lpstr>Título1</vt:lpstr>
      <vt:lpstr>TítuloColuna2</vt:lpstr>
      <vt:lpstr>TítuloColuna3</vt:lpstr>
      <vt:lpstr>ValDia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2019-12-12T19:54:58Z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